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67" i="1"/>
  <c r="L433"/>
  <c r="L425"/>
  <c r="L341"/>
  <c r="L215"/>
  <c r="L173"/>
  <c r="L131"/>
  <c r="L89"/>
  <c r="L47"/>
  <c r="L13"/>
  <c r="L489"/>
  <c r="L509" s="1"/>
  <c r="L447"/>
  <c r="L405"/>
  <c r="L363"/>
  <c r="L383" s="1"/>
  <c r="L321"/>
  <c r="L307"/>
  <c r="L195"/>
  <c r="L153"/>
  <c r="L111"/>
  <c r="L69"/>
  <c r="L59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L594" s="1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G13"/>
  <c r="F13"/>
  <c r="G509" l="1"/>
  <c r="F467"/>
  <c r="J467"/>
  <c r="I425"/>
  <c r="J299"/>
  <c r="F299"/>
  <c r="I257"/>
  <c r="H215"/>
  <c r="G173"/>
  <c r="J131"/>
  <c r="F131"/>
  <c r="I89"/>
  <c r="H47"/>
  <c r="G341"/>
  <c r="I47"/>
  <c r="F89"/>
  <c r="J89"/>
  <c r="G131"/>
  <c r="H173"/>
  <c r="I215"/>
  <c r="F257"/>
  <c r="J257"/>
  <c r="G299"/>
  <c r="H341"/>
  <c r="I383"/>
  <c r="F425"/>
  <c r="J425"/>
  <c r="G467"/>
  <c r="H509"/>
  <c r="I551"/>
  <c r="F59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J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594" l="1"/>
  <c r="I594"/>
  <c r="J594"/>
  <c r="F594"/>
  <c r="G594"/>
  <c r="L326"/>
  <c r="L81"/>
  <c r="L143"/>
  <c r="L39"/>
  <c r="L479"/>
  <c r="L466"/>
  <c r="L130"/>
  <c r="L417"/>
  <c r="L279"/>
  <c r="L284"/>
  <c r="L424"/>
  <c r="L508"/>
  <c r="L501"/>
  <c r="L382"/>
  <c r="L214"/>
  <c r="L593"/>
  <c r="L563"/>
  <c r="L298"/>
  <c r="L88"/>
  <c r="L578"/>
  <c r="L573"/>
  <c r="L101"/>
  <c r="L375"/>
  <c r="L227"/>
  <c r="L257"/>
  <c r="L249"/>
  <c r="L531"/>
  <c r="L536"/>
  <c r="L333"/>
  <c r="L165"/>
  <c r="L353"/>
  <c r="L291"/>
  <c r="L123"/>
  <c r="L340"/>
  <c r="L269"/>
  <c r="L299"/>
  <c r="L46"/>
  <c r="L172"/>
  <c r="L459"/>
  <c r="L242"/>
  <c r="L237"/>
  <c r="L550"/>
  <c r="L521"/>
  <c r="L551"/>
  <c r="L207"/>
  <c r="L17"/>
  <c r="L585"/>
  <c r="L311"/>
  <c r="L185"/>
  <c r="L395"/>
  <c r="L256"/>
  <c r="L543"/>
  <c r="L592"/>
  <c r="L437"/>
</calcChain>
</file>

<file path=xl/sharedStrings.xml><?xml version="1.0" encoding="utf-8"?>
<sst xmlns="http://schemas.openxmlformats.org/spreadsheetml/2006/main" count="631" uniqueCount="89">
  <si>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</si>
  <si>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</si>
  <si>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</si>
  <si>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</si>
  <si>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</si>
  <si>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</si>
  <si>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</si>
  <si>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</si>
  <si>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</si>
  <si>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</si>
  <si>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</si>
  <si>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</si>
  <si>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</si>
  <si>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</si>
  <si>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</si>
  <si>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</si>
  <si>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</si>
  <si>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</si>
  <si>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</si>
  <si>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</si>
  <si>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</si>
  <si>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</si>
  <si>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</si>
  <si>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</si>
  <si>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</si>
  <si>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</si>
  <si>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</si>
  <si>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</si>
  <si>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</si>
  <si>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</si>
  <si>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</si>
  <si>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</si>
  <si>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</si>
  <si>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</si>
  <si>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</si>
  <si>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</si>
  <si>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</si>
  <si>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</si>
  <si>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</si>
  <si>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</si>
  <si>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</si>
  <si>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</si>
  <si>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</si>
  <si>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</si>
  <si>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</si>
  <si>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</si>
  <si>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</si>
  <si>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ржаной</t>
  </si>
  <si>
    <t>бутерброд с сыром</t>
  </si>
  <si>
    <t>яблоки</t>
  </si>
  <si>
    <t>гуляш из говядины</t>
  </si>
  <si>
    <t>пшеничный</t>
  </si>
  <si>
    <t>каша гречневая рассыпчатая</t>
  </si>
  <si>
    <t>каша молочная ячневая</t>
  </si>
  <si>
    <t>печенье</t>
  </si>
  <si>
    <t>пюре картофельное</t>
  </si>
  <si>
    <t>сок фруктовый</t>
  </si>
  <si>
    <t>яйцо отварное</t>
  </si>
  <si>
    <t>каша молочная манная</t>
  </si>
  <si>
    <t>плов из курицы</t>
  </si>
  <si>
    <t>каша молочная овсяная</t>
  </si>
  <si>
    <t>чай с сахаром</t>
  </si>
  <si>
    <t xml:space="preserve">директор </t>
  </si>
  <si>
    <t>МКОУ "Карабаглинская СОШ"</t>
  </si>
  <si>
    <t>А.Р. Наникова</t>
  </si>
  <si>
    <t>суп картофельный с макаронными изделиями</t>
  </si>
  <si>
    <t>курица в соусе томатном</t>
  </si>
  <si>
    <t>рис отварной</t>
  </si>
  <si>
    <t>компот из плодов свежих</t>
  </si>
  <si>
    <t>компот из смеси сухофруктов</t>
  </si>
  <si>
    <t>салат из моркови с яблоком</t>
  </si>
  <si>
    <t>суп картофельный с бобовыми (фасоль) на бульоне</t>
  </si>
  <si>
    <t>макаронные изделия отварные</t>
  </si>
  <si>
    <t>бутерброд с маслом</t>
  </si>
  <si>
    <t>борщ с капустой и картофелем на бульоне</t>
  </si>
  <si>
    <t>каша перловая рассыпчатая</t>
  </si>
  <si>
    <t>соус сметанный</t>
  </si>
  <si>
    <t>суп картофельный с бобовыми (чечевица) на бульоне</t>
  </si>
  <si>
    <t>рыба припущенная</t>
  </si>
  <si>
    <t>картофель отварной</t>
  </si>
  <si>
    <t>каша молочная рисовая</t>
  </si>
  <si>
    <t>рассольник</t>
  </si>
  <si>
    <t>суп рисовый</t>
  </si>
  <si>
    <t>вермишель</t>
  </si>
  <si>
    <t>каша пшеничная рассыпчатая</t>
  </si>
  <si>
    <t>каша молочная гречневая</t>
  </si>
  <si>
    <t>запеканка из творога со сметаной</t>
  </si>
  <si>
    <t>щи из капусты свежей на бульоне</t>
  </si>
  <si>
    <t>суп картофельный с бобовыми (горох) на бульоне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</si>
</sst>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1" fontId="0" fillId="5" borderId="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79" zoomScaleNormal="7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91" sqref="L4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63</v>
      </c>
      <c r="D1" s="73"/>
      <c r="E1" s="73"/>
      <c r="F1" s="13" t="s">
        <v>16</v>
      </c>
      <c r="G1" s="2" t="s">
        <v>17</v>
      </c>
      <c r="H1" s="74" t="s">
        <v>62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64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9" t="s">
        <v>45</v>
      </c>
      <c r="F6" s="58">
        <v>200</v>
      </c>
      <c r="G6" s="48">
        <v>6</v>
      </c>
      <c r="H6" s="48">
        <v>8</v>
      </c>
      <c r="I6" s="48">
        <v>29</v>
      </c>
      <c r="J6" s="48">
        <v>220</v>
      </c>
      <c r="K6" s="49">
        <v>116</v>
      </c>
      <c r="L6" s="48">
        <v>30.4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60" t="s">
        <v>46</v>
      </c>
      <c r="F8" s="51">
        <v>200</v>
      </c>
      <c r="G8" s="51">
        <v>4</v>
      </c>
      <c r="H8" s="51">
        <v>5</v>
      </c>
      <c r="I8" s="51">
        <v>18</v>
      </c>
      <c r="J8" s="51">
        <v>14.86</v>
      </c>
      <c r="K8" s="52">
        <v>266</v>
      </c>
      <c r="L8" s="51">
        <v>15.73</v>
      </c>
    </row>
    <row r="9" spans="1:12" ht="15">
      <c r="A9" s="25"/>
      <c r="B9" s="16"/>
      <c r="C9" s="11"/>
      <c r="D9" s="7" t="s">
        <v>23</v>
      </c>
      <c r="E9" s="60" t="s">
        <v>47</v>
      </c>
      <c r="F9" s="51">
        <v>20</v>
      </c>
      <c r="G9" s="51"/>
      <c r="H9" s="51">
        <v>1</v>
      </c>
      <c r="I9" s="51"/>
      <c r="J9" s="51">
        <v>7</v>
      </c>
      <c r="K9" s="52">
        <v>52</v>
      </c>
      <c r="L9" s="51">
        <v>2.09</v>
      </c>
    </row>
    <row r="10" spans="1:12" ht="15">
      <c r="A10" s="25"/>
      <c r="B10" s="16"/>
      <c r="C10" s="11"/>
      <c r="D10" s="7" t="s">
        <v>24</v>
      </c>
      <c r="E10" s="60" t="s">
        <v>49</v>
      </c>
      <c r="F10" s="51">
        <v>100</v>
      </c>
      <c r="G10" s="51"/>
      <c r="H10" s="51"/>
      <c r="I10" s="51">
        <v>10</v>
      </c>
      <c r="J10" s="51">
        <v>47</v>
      </c>
      <c r="K10" s="52">
        <v>231</v>
      </c>
      <c r="L10" s="51">
        <v>9.69</v>
      </c>
    </row>
    <row r="11" spans="1:12" ht="15">
      <c r="A11" s="25"/>
      <c r="B11" s="16"/>
      <c r="C11" s="11"/>
      <c r="D11" s="6"/>
      <c r="E11" s="60" t="s">
        <v>48</v>
      </c>
      <c r="F11" s="51">
        <v>50</v>
      </c>
      <c r="G11" s="51">
        <v>5</v>
      </c>
      <c r="H11" s="51">
        <v>7</v>
      </c>
      <c r="I11" s="51">
        <v>15</v>
      </c>
      <c r="J11" s="51">
        <v>157</v>
      </c>
      <c r="K11" s="52">
        <v>3</v>
      </c>
      <c r="L11" s="51">
        <v>14.67</v>
      </c>
    </row>
    <row r="12" spans="1:12" ht="15.75" thickBot="1">
      <c r="A12" s="25"/>
      <c r="B12" s="16"/>
      <c r="C12" s="11"/>
      <c r="D12" s="6"/>
      <c r="E12" s="61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15</v>
      </c>
      <c r="H13" s="21">
        <f t="shared" si="0"/>
        <v>21</v>
      </c>
      <c r="I13" s="21">
        <f t="shared" si="0"/>
        <v>72</v>
      </c>
      <c r="J13" s="21">
        <f t="shared" si="0"/>
        <v>445.86</v>
      </c>
      <c r="K13" s="27"/>
      <c r="L13" s="21">
        <f>SUM(L6:L12)</f>
        <v>72.58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62" t="s">
        <v>65</v>
      </c>
      <c r="F19" s="51">
        <v>250</v>
      </c>
      <c r="G19" s="51">
        <v>3</v>
      </c>
      <c r="H19" s="51">
        <v>3</v>
      </c>
      <c r="I19" s="51">
        <v>23</v>
      </c>
      <c r="J19" s="51">
        <v>122</v>
      </c>
      <c r="K19" s="52">
        <v>85</v>
      </c>
      <c r="L19" s="51">
        <v>9.6999999999999993</v>
      </c>
    </row>
    <row r="20" spans="1:12" ht="15">
      <c r="A20" s="25"/>
      <c r="B20" s="16"/>
      <c r="C20" s="11"/>
      <c r="D20" s="7" t="s">
        <v>29</v>
      </c>
      <c r="E20" s="62" t="s">
        <v>66</v>
      </c>
      <c r="F20" s="51">
        <v>90</v>
      </c>
      <c r="G20" s="51">
        <v>14</v>
      </c>
      <c r="H20" s="51">
        <v>17</v>
      </c>
      <c r="I20" s="51">
        <v>7</v>
      </c>
      <c r="J20" s="51">
        <v>168</v>
      </c>
      <c r="K20" s="52">
        <v>198</v>
      </c>
      <c r="L20" s="51">
        <v>28.76</v>
      </c>
    </row>
    <row r="21" spans="1:12" ht="15">
      <c r="A21" s="25"/>
      <c r="B21" s="16"/>
      <c r="C21" s="11"/>
      <c r="D21" s="7" t="s">
        <v>30</v>
      </c>
      <c r="E21" s="62" t="s">
        <v>67</v>
      </c>
      <c r="F21" s="51">
        <v>150</v>
      </c>
      <c r="G21" s="51">
        <v>4</v>
      </c>
      <c r="H21" s="51">
        <v>5</v>
      </c>
      <c r="I21" s="51">
        <v>30</v>
      </c>
      <c r="J21" s="51">
        <v>209</v>
      </c>
      <c r="K21" s="52">
        <v>304</v>
      </c>
      <c r="L21" s="51">
        <v>14.03</v>
      </c>
    </row>
    <row r="22" spans="1:12" ht="15">
      <c r="A22" s="25"/>
      <c r="B22" s="16"/>
      <c r="C22" s="11"/>
      <c r="D22" s="7" t="s">
        <v>31</v>
      </c>
      <c r="E22" s="62" t="s">
        <v>68</v>
      </c>
      <c r="F22" s="51">
        <v>200</v>
      </c>
      <c r="G22" s="51"/>
      <c r="H22" s="51"/>
      <c r="I22" s="51">
        <v>28</v>
      </c>
      <c r="J22" s="51">
        <v>114</v>
      </c>
      <c r="K22" s="52">
        <v>236</v>
      </c>
      <c r="L22" s="51">
        <v>15.69</v>
      </c>
    </row>
    <row r="23" spans="1:12" ht="15">
      <c r="A23" s="25"/>
      <c r="B23" s="16"/>
      <c r="C23" s="11"/>
      <c r="D23" s="7" t="s">
        <v>32</v>
      </c>
      <c r="E23" s="62" t="s">
        <v>51</v>
      </c>
      <c r="F23" s="51">
        <v>50</v>
      </c>
      <c r="G23" s="51">
        <v>4</v>
      </c>
      <c r="H23" s="51">
        <v>1</v>
      </c>
      <c r="I23" s="51">
        <v>24</v>
      </c>
      <c r="J23" s="51">
        <v>133</v>
      </c>
      <c r="K23" s="52"/>
      <c r="L23" s="51">
        <v>4.2699999999999996</v>
      </c>
    </row>
    <row r="24" spans="1:12" ht="15">
      <c r="A24" s="25"/>
      <c r="B24" s="16"/>
      <c r="C24" s="11"/>
      <c r="D24" s="7" t="s">
        <v>33</v>
      </c>
      <c r="E24" s="62" t="s">
        <v>47</v>
      </c>
      <c r="F24" s="51">
        <v>20</v>
      </c>
      <c r="G24" s="51">
        <v>1</v>
      </c>
      <c r="H24" s="51"/>
      <c r="I24" s="51">
        <v>7</v>
      </c>
      <c r="J24" s="51">
        <v>52</v>
      </c>
      <c r="K24" s="52"/>
      <c r="L24" s="51">
        <v>2.09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2">SUM(G18:G26)</f>
        <v>26</v>
      </c>
      <c r="H27" s="21">
        <f t="shared" si="2"/>
        <v>26</v>
      </c>
      <c r="I27" s="21">
        <f t="shared" si="2"/>
        <v>119</v>
      </c>
      <c r="J27" s="21">
        <f t="shared" si="2"/>
        <v>798</v>
      </c>
      <c r="K27" s="27"/>
      <c r="L27" s="21">
        <f>SUM(L18:L26)</f>
        <v>74.540000000000006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/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1330</v>
      </c>
      <c r="G47" s="34">
        <f t="shared" ref="G47:J47" si="6">G13+G17+G27+G32+G39+G46</f>
        <v>41</v>
      </c>
      <c r="H47" s="34">
        <f t="shared" si="6"/>
        <v>47</v>
      </c>
      <c r="I47" s="34">
        <f t="shared" si="6"/>
        <v>191</v>
      </c>
      <c r="J47" s="34">
        <f t="shared" si="6"/>
        <v>1243.8600000000001</v>
      </c>
      <c r="K47" s="35"/>
      <c r="L47" s="34">
        <f>SUM(L13+L27)</f>
        <v>147.12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62" t="s">
        <v>66</v>
      </c>
      <c r="F48" s="51">
        <v>90</v>
      </c>
      <c r="G48" s="51">
        <v>14</v>
      </c>
      <c r="H48" s="51">
        <v>17</v>
      </c>
      <c r="I48" s="51">
        <v>7</v>
      </c>
      <c r="J48" s="51">
        <v>168</v>
      </c>
      <c r="K48" s="52">
        <v>198</v>
      </c>
      <c r="L48" s="51">
        <v>28.76</v>
      </c>
    </row>
    <row r="49" spans="1:12" ht="15.75" thickBot="1">
      <c r="A49" s="15"/>
      <c r="B49" s="16"/>
      <c r="C49" s="11"/>
      <c r="D49" s="6"/>
      <c r="E49" s="61" t="s">
        <v>52</v>
      </c>
      <c r="F49" s="51">
        <v>150</v>
      </c>
      <c r="G49" s="51">
        <v>12</v>
      </c>
      <c r="H49" s="51">
        <v>7</v>
      </c>
      <c r="I49" s="51">
        <v>53</v>
      </c>
      <c r="J49" s="51">
        <v>246</v>
      </c>
      <c r="K49" s="52">
        <v>114</v>
      </c>
      <c r="L49" s="51">
        <v>14.71</v>
      </c>
    </row>
    <row r="50" spans="1:12" ht="15">
      <c r="A50" s="15"/>
      <c r="B50" s="16"/>
      <c r="C50" s="11"/>
      <c r="D50" s="7" t="s">
        <v>22</v>
      </c>
      <c r="E50" s="63" t="s">
        <v>69</v>
      </c>
      <c r="F50" s="51">
        <v>200</v>
      </c>
      <c r="G50" s="51">
        <v>1</v>
      </c>
      <c r="H50" s="51"/>
      <c r="I50" s="51">
        <v>31</v>
      </c>
      <c r="J50" s="51">
        <v>65</v>
      </c>
      <c r="K50" s="52">
        <v>241</v>
      </c>
      <c r="L50" s="51">
        <v>16.55</v>
      </c>
    </row>
    <row r="51" spans="1:12" ht="15">
      <c r="A51" s="15"/>
      <c r="B51" s="16"/>
      <c r="C51" s="11"/>
      <c r="D51" s="7" t="s">
        <v>23</v>
      </c>
      <c r="E51" s="60" t="s">
        <v>51</v>
      </c>
      <c r="F51" s="51">
        <v>30</v>
      </c>
      <c r="G51" s="51">
        <v>2</v>
      </c>
      <c r="H51" s="51"/>
      <c r="I51" s="51">
        <v>14</v>
      </c>
      <c r="J51" s="51">
        <v>80</v>
      </c>
      <c r="K51" s="52"/>
      <c r="L51" s="51">
        <v>2.61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.75" thickBot="1">
      <c r="A53" s="15"/>
      <c r="B53" s="16"/>
      <c r="C53" s="11"/>
      <c r="D53" s="6"/>
      <c r="E53" s="64" t="s">
        <v>70</v>
      </c>
      <c r="F53" s="51">
        <v>60</v>
      </c>
      <c r="G53" s="51">
        <v>1</v>
      </c>
      <c r="H53" s="51">
        <v>3</v>
      </c>
      <c r="I53" s="51">
        <v>4</v>
      </c>
      <c r="J53" s="51">
        <v>47</v>
      </c>
      <c r="K53" s="52">
        <v>42</v>
      </c>
      <c r="L53" s="51">
        <v>10.9</v>
      </c>
    </row>
    <row r="54" spans="1:12" ht="15">
      <c r="A54" s="15"/>
      <c r="B54" s="16"/>
      <c r="C54" s="11"/>
      <c r="D54" s="6"/>
      <c r="E54" s="60" t="s">
        <v>47</v>
      </c>
      <c r="F54" s="51">
        <v>20</v>
      </c>
      <c r="G54" s="51">
        <v>1</v>
      </c>
      <c r="H54" s="51"/>
      <c r="I54" s="51">
        <v>7</v>
      </c>
      <c r="J54" s="51">
        <v>52</v>
      </c>
      <c r="K54" s="52"/>
      <c r="L54" s="51">
        <v>2.09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>SUM(G48:G54)</f>
        <v>31</v>
      </c>
      <c r="H55" s="21">
        <f>SUM(H48:H54)</f>
        <v>27</v>
      </c>
      <c r="I55" s="21">
        <f>SUM(I48:I54)</f>
        <v>116</v>
      </c>
      <c r="J55" s="21">
        <f>SUM(J48:J54)</f>
        <v>658</v>
      </c>
      <c r="K55" s="27"/>
      <c r="L55" s="21">
        <f t="shared" ref="L55:L97" si="7">SUM(L48:L54)</f>
        <v>75.62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8">SUM(G56:G58)</f>
        <v>0</v>
      </c>
      <c r="H59" s="21">
        <f t="shared" ref="H59" si="9">SUM(H56:H58)</f>
        <v>0</v>
      </c>
      <c r="I59" s="21">
        <f t="shared" ref="I59" si="10">SUM(I56:I58)</f>
        <v>0</v>
      </c>
      <c r="J59" s="21">
        <f t="shared" ref="J59" si="11">SUM(J56:J58)</f>
        <v>0</v>
      </c>
      <c r="K59" s="27"/>
      <c r="L59" s="21">
        <f>SUM(L48:L58)</f>
        <v>151.24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62" t="s">
        <v>71</v>
      </c>
      <c r="F61" s="51">
        <v>250</v>
      </c>
      <c r="G61" s="51">
        <v>2</v>
      </c>
      <c r="H61" s="51">
        <v>3</v>
      </c>
      <c r="I61" s="51">
        <v>5</v>
      </c>
      <c r="J61" s="51">
        <v>135</v>
      </c>
      <c r="K61" s="52">
        <v>75</v>
      </c>
      <c r="L61" s="51">
        <v>11.79</v>
      </c>
    </row>
    <row r="62" spans="1:12" ht="15">
      <c r="A62" s="15"/>
      <c r="B62" s="16"/>
      <c r="C62" s="11"/>
      <c r="D62" s="7" t="s">
        <v>29</v>
      </c>
      <c r="E62" s="62" t="s">
        <v>50</v>
      </c>
      <c r="F62" s="51">
        <v>90</v>
      </c>
      <c r="G62" s="51">
        <v>14</v>
      </c>
      <c r="H62" s="51">
        <v>14</v>
      </c>
      <c r="I62" s="51">
        <v>2</v>
      </c>
      <c r="J62" s="51">
        <v>190</v>
      </c>
      <c r="K62" s="52">
        <v>175</v>
      </c>
      <c r="L62" s="51">
        <v>46.8</v>
      </c>
    </row>
    <row r="63" spans="1:12" ht="15">
      <c r="A63" s="15"/>
      <c r="B63" s="16"/>
      <c r="C63" s="11"/>
      <c r="D63" s="7" t="s">
        <v>30</v>
      </c>
      <c r="E63" s="62" t="s">
        <v>72</v>
      </c>
      <c r="F63" s="51">
        <v>150</v>
      </c>
      <c r="G63" s="51">
        <v>5</v>
      </c>
      <c r="H63" s="51">
        <v>9</v>
      </c>
      <c r="I63" s="51">
        <v>30</v>
      </c>
      <c r="J63" s="51">
        <v>213</v>
      </c>
      <c r="K63" s="52">
        <v>137</v>
      </c>
      <c r="L63" s="51">
        <v>8.41</v>
      </c>
    </row>
    <row r="64" spans="1:12" ht="15">
      <c r="A64" s="15"/>
      <c r="B64" s="16"/>
      <c r="C64" s="11"/>
      <c r="D64" s="7" t="s">
        <v>31</v>
      </c>
      <c r="E64" s="62" t="s">
        <v>61</v>
      </c>
      <c r="F64" s="51">
        <v>200</v>
      </c>
      <c r="G64" s="51"/>
      <c r="H64" s="51"/>
      <c r="I64" s="51">
        <v>10</v>
      </c>
      <c r="J64" s="51">
        <v>43</v>
      </c>
      <c r="K64" s="52">
        <v>261</v>
      </c>
      <c r="L64" s="51">
        <v>4.8899999999999997</v>
      </c>
    </row>
    <row r="65" spans="1:12" ht="15">
      <c r="A65" s="15"/>
      <c r="B65" s="16"/>
      <c r="C65" s="11"/>
      <c r="D65" s="7" t="s">
        <v>32</v>
      </c>
      <c r="E65" s="62" t="s">
        <v>51</v>
      </c>
      <c r="F65" s="51">
        <v>50</v>
      </c>
      <c r="G65" s="51">
        <v>4</v>
      </c>
      <c r="H65" s="51">
        <v>1</v>
      </c>
      <c r="I65" s="51">
        <v>24</v>
      </c>
      <c r="J65" s="51">
        <v>133</v>
      </c>
      <c r="K65" s="52"/>
      <c r="L65" s="51">
        <v>4.2699999999999996</v>
      </c>
    </row>
    <row r="66" spans="1:12" ht="15">
      <c r="A66" s="15"/>
      <c r="B66" s="16"/>
      <c r="C66" s="11"/>
      <c r="D66" s="7" t="s">
        <v>33</v>
      </c>
      <c r="E66" s="62" t="s">
        <v>47</v>
      </c>
      <c r="F66" s="51">
        <v>20</v>
      </c>
      <c r="G66" s="51">
        <v>1</v>
      </c>
      <c r="H66" s="51"/>
      <c r="I66" s="51">
        <v>7</v>
      </c>
      <c r="J66" s="51">
        <v>52</v>
      </c>
      <c r="K66" s="52"/>
      <c r="L66" s="51">
        <v>2.09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2">SUM(G60:G68)</f>
        <v>26</v>
      </c>
      <c r="H69" s="21">
        <f t="shared" ref="H69" si="13">SUM(H60:H68)</f>
        <v>27</v>
      </c>
      <c r="I69" s="21">
        <f t="shared" ref="I69" si="14">SUM(I60:I68)</f>
        <v>78</v>
      </c>
      <c r="J69" s="21">
        <f t="shared" ref="J69" si="15">SUM(J60:J68)</f>
        <v>766</v>
      </c>
      <c r="K69" s="27"/>
      <c r="L69" s="21">
        <f>SUM(L60:L68)</f>
        <v>78.25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6">SUM(G70:G73)</f>
        <v>0</v>
      </c>
      <c r="H74" s="21">
        <f t="shared" ref="H74" si="17">SUM(H70:H73)</f>
        <v>0</v>
      </c>
      <c r="I74" s="21">
        <f t="shared" ref="I74" si="18">SUM(I70:I73)</f>
        <v>0</v>
      </c>
      <c r="J74" s="21">
        <f t="shared" ref="J74" si="19">SUM(J70:J73)</f>
        <v>0</v>
      </c>
      <c r="K74" s="27"/>
      <c r="L74" s="21"/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0">SUM(G75:G80)</f>
        <v>0</v>
      </c>
      <c r="H81" s="21">
        <f t="shared" ref="H81" si="21">SUM(H75:H80)</f>
        <v>0</v>
      </c>
      <c r="I81" s="21">
        <f t="shared" ref="I81" si="22">SUM(I75:I80)</f>
        <v>0</v>
      </c>
      <c r="J81" s="21">
        <f t="shared" ref="J81" si="23">SUM(J75:J80)</f>
        <v>0</v>
      </c>
      <c r="K81" s="27"/>
      <c r="L81" s="21">
        <f t="shared" ref="L81" ca="1" si="24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5">SUM(G82:G87)</f>
        <v>0</v>
      </c>
      <c r="H88" s="21">
        <f t="shared" ref="H88" si="26">SUM(H82:H87)</f>
        <v>0</v>
      </c>
      <c r="I88" s="21">
        <f t="shared" ref="I88" si="27">SUM(I82:I87)</f>
        <v>0</v>
      </c>
      <c r="J88" s="21">
        <f t="shared" ref="J88" si="28">SUM(J82:J87)</f>
        <v>0</v>
      </c>
      <c r="K88" s="27"/>
      <c r="L88" s="21">
        <f t="shared" ref="L88" ca="1" si="29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1310</v>
      </c>
      <c r="G89" s="34">
        <f t="shared" ref="G89" si="30">G55+G59+G69+G74+G81+G88</f>
        <v>57</v>
      </c>
      <c r="H89" s="34">
        <f t="shared" ref="H89" si="31">H55+H59+H69+H74+H81+H88</f>
        <v>54</v>
      </c>
      <c r="I89" s="34">
        <f t="shared" ref="I89" si="32">I55+I59+I69+I74+I81+I88</f>
        <v>194</v>
      </c>
      <c r="J89" s="34">
        <f t="shared" ref="J89" si="33">J55+J59+J69+J74+J81+J88</f>
        <v>1424</v>
      </c>
      <c r="K89" s="35"/>
      <c r="L89" s="34">
        <f>SUM(L59+L69)</f>
        <v>229.49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9" t="s">
        <v>53</v>
      </c>
      <c r="F90" s="48">
        <v>200</v>
      </c>
      <c r="G90" s="48">
        <v>8</v>
      </c>
      <c r="H90" s="48">
        <v>10</v>
      </c>
      <c r="I90" s="48">
        <v>40</v>
      </c>
      <c r="J90" s="48">
        <v>240</v>
      </c>
      <c r="K90" s="49">
        <v>116</v>
      </c>
      <c r="L90" s="48">
        <v>28.45</v>
      </c>
    </row>
    <row r="91" spans="1:12" ht="15.75" thickBot="1">
      <c r="A91" s="25"/>
      <c r="B91" s="16"/>
      <c r="C91" s="11"/>
      <c r="D91" s="6"/>
      <c r="E91" s="61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60" t="s">
        <v>46</v>
      </c>
      <c r="F92" s="51">
        <v>200</v>
      </c>
      <c r="G92" s="51">
        <v>4</v>
      </c>
      <c r="H92" s="51">
        <v>5</v>
      </c>
      <c r="I92" s="51">
        <v>18</v>
      </c>
      <c r="J92" s="51">
        <v>123</v>
      </c>
      <c r="K92" s="52">
        <v>226</v>
      </c>
      <c r="L92" s="51">
        <v>15.73</v>
      </c>
    </row>
    <row r="93" spans="1:12" ht="15">
      <c r="A93" s="25"/>
      <c r="B93" s="16"/>
      <c r="C93" s="11"/>
      <c r="D93" s="7" t="s">
        <v>23</v>
      </c>
      <c r="E93" s="60" t="s">
        <v>47</v>
      </c>
      <c r="F93" s="51">
        <v>20</v>
      </c>
      <c r="G93" s="51">
        <v>1</v>
      </c>
      <c r="H93" s="51"/>
      <c r="I93" s="51">
        <v>7</v>
      </c>
      <c r="J93" s="51">
        <v>52</v>
      </c>
      <c r="K93" s="52"/>
      <c r="L93" s="51">
        <v>2.09</v>
      </c>
    </row>
    <row r="94" spans="1:12" ht="15">
      <c r="A94" s="25"/>
      <c r="B94" s="16"/>
      <c r="C94" s="11"/>
      <c r="D94" s="7" t="s">
        <v>24</v>
      </c>
      <c r="E94" s="60" t="s">
        <v>49</v>
      </c>
      <c r="F94" s="51">
        <v>100</v>
      </c>
      <c r="G94" s="51"/>
      <c r="H94" s="51"/>
      <c r="I94" s="51">
        <v>10</v>
      </c>
      <c r="J94" s="51">
        <v>47</v>
      </c>
      <c r="K94" s="52">
        <v>231</v>
      </c>
      <c r="L94" s="51">
        <v>9.69</v>
      </c>
    </row>
    <row r="95" spans="1:12" ht="15">
      <c r="A95" s="25"/>
      <c r="B95" s="16"/>
      <c r="C95" s="11"/>
      <c r="D95" s="6"/>
      <c r="E95" s="63" t="s">
        <v>73</v>
      </c>
      <c r="F95" s="51">
        <v>35</v>
      </c>
      <c r="G95" s="51">
        <v>2</v>
      </c>
      <c r="H95" s="51">
        <v>3</v>
      </c>
      <c r="I95" s="51">
        <v>15</v>
      </c>
      <c r="J95" s="51">
        <v>90</v>
      </c>
      <c r="K95" s="52">
        <v>1</v>
      </c>
      <c r="L95" s="51">
        <v>13.05</v>
      </c>
    </row>
    <row r="96" spans="1:12" ht="15.75" thickBot="1">
      <c r="A96" s="25"/>
      <c r="B96" s="16"/>
      <c r="C96" s="11"/>
      <c r="D96" s="6"/>
      <c r="E96" s="61" t="s">
        <v>54</v>
      </c>
      <c r="F96" s="51">
        <v>40</v>
      </c>
      <c r="G96" s="51">
        <v>3</v>
      </c>
      <c r="H96" s="51">
        <v>4</v>
      </c>
      <c r="I96" s="51">
        <v>30</v>
      </c>
      <c r="J96" s="51">
        <v>167</v>
      </c>
      <c r="K96" s="52"/>
      <c r="L96" s="51">
        <v>9.9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595</v>
      </c>
      <c r="G97" s="21">
        <f t="shared" ref="G97" si="34">SUM(G90:G96)</f>
        <v>18</v>
      </c>
      <c r="H97" s="21">
        <f t="shared" ref="H97" si="35">SUM(H90:H96)</f>
        <v>22</v>
      </c>
      <c r="I97" s="21">
        <f t="shared" ref="I97" si="36">SUM(I90:I96)</f>
        <v>120</v>
      </c>
      <c r="J97" s="21">
        <f t="shared" ref="J97" si="37">SUM(J90:J96)</f>
        <v>719</v>
      </c>
      <c r="K97" s="27"/>
      <c r="L97" s="21">
        <f t="shared" si="7"/>
        <v>78.91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8">SUM(G98:G100)</f>
        <v>0</v>
      </c>
      <c r="H101" s="21">
        <f t="shared" ref="H101" si="39">SUM(H98:H100)</f>
        <v>0</v>
      </c>
      <c r="I101" s="21">
        <f t="shared" ref="I101" si="40">SUM(I98:I100)</f>
        <v>0</v>
      </c>
      <c r="J101" s="21">
        <f t="shared" ref="J101" si="41">SUM(J98:J100)</f>
        <v>0</v>
      </c>
      <c r="K101" s="27"/>
      <c r="L101" s="21">
        <f t="shared" ref="L101" ca="1" si="42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62" t="s">
        <v>74</v>
      </c>
      <c r="F103" s="51">
        <v>250</v>
      </c>
      <c r="G103" s="51">
        <v>2</v>
      </c>
      <c r="H103" s="51">
        <v>4</v>
      </c>
      <c r="I103" s="51">
        <v>9</v>
      </c>
      <c r="J103" s="51">
        <v>92</v>
      </c>
      <c r="K103" s="52">
        <v>82</v>
      </c>
      <c r="L103" s="51">
        <v>13.35</v>
      </c>
    </row>
    <row r="104" spans="1:12" ht="15">
      <c r="A104" s="25"/>
      <c r="B104" s="16"/>
      <c r="C104" s="11"/>
      <c r="D104" s="7" t="s">
        <v>29</v>
      </c>
      <c r="E104" s="62" t="s">
        <v>66</v>
      </c>
      <c r="F104" s="51">
        <v>90</v>
      </c>
      <c r="G104" s="51">
        <v>14</v>
      </c>
      <c r="H104" s="51">
        <v>17</v>
      </c>
      <c r="I104" s="51">
        <v>7</v>
      </c>
      <c r="J104" s="51">
        <v>168</v>
      </c>
      <c r="K104" s="52">
        <v>198</v>
      </c>
      <c r="L104" s="51">
        <v>28.76</v>
      </c>
    </row>
    <row r="105" spans="1:12" ht="15">
      <c r="A105" s="25"/>
      <c r="B105" s="16"/>
      <c r="C105" s="11"/>
      <c r="D105" s="7" t="s">
        <v>30</v>
      </c>
      <c r="E105" s="62" t="s">
        <v>75</v>
      </c>
      <c r="F105" s="51">
        <v>150</v>
      </c>
      <c r="G105" s="51">
        <v>3</v>
      </c>
      <c r="H105" s="51">
        <v>2</v>
      </c>
      <c r="I105" s="51">
        <v>20</v>
      </c>
      <c r="J105" s="51">
        <v>118</v>
      </c>
      <c r="K105" s="52">
        <v>114</v>
      </c>
      <c r="L105" s="51">
        <v>13.82</v>
      </c>
    </row>
    <row r="106" spans="1:12" ht="15">
      <c r="A106" s="25"/>
      <c r="B106" s="16"/>
      <c r="C106" s="11"/>
      <c r="D106" s="7" t="s">
        <v>31</v>
      </c>
      <c r="E106" s="62" t="s">
        <v>68</v>
      </c>
      <c r="F106" s="51">
        <v>200</v>
      </c>
      <c r="G106" s="51"/>
      <c r="H106" s="51"/>
      <c r="I106" s="51">
        <v>28</v>
      </c>
      <c r="J106" s="51">
        <v>114</v>
      </c>
      <c r="K106" s="52">
        <v>236</v>
      </c>
      <c r="L106" s="51">
        <v>15.69</v>
      </c>
    </row>
    <row r="107" spans="1:12" ht="15">
      <c r="A107" s="25"/>
      <c r="B107" s="16"/>
      <c r="C107" s="11"/>
      <c r="D107" s="7" t="s">
        <v>32</v>
      </c>
      <c r="E107" s="62" t="s">
        <v>51</v>
      </c>
      <c r="F107" s="51">
        <v>50</v>
      </c>
      <c r="G107" s="51">
        <v>4</v>
      </c>
      <c r="H107" s="51">
        <v>1</v>
      </c>
      <c r="I107" s="51">
        <v>24</v>
      </c>
      <c r="J107" s="51">
        <v>133</v>
      </c>
      <c r="K107" s="52"/>
      <c r="L107" s="51">
        <v>4.2699999999999996</v>
      </c>
    </row>
    <row r="108" spans="1:12" ht="15">
      <c r="A108" s="25"/>
      <c r="B108" s="16"/>
      <c r="C108" s="11"/>
      <c r="D108" s="7" t="s">
        <v>33</v>
      </c>
      <c r="E108" s="62" t="s">
        <v>47</v>
      </c>
      <c r="F108" s="51">
        <v>20</v>
      </c>
      <c r="G108" s="51">
        <v>1</v>
      </c>
      <c r="H108" s="51"/>
      <c r="I108" s="51">
        <v>7</v>
      </c>
      <c r="J108" s="51">
        <v>52</v>
      </c>
      <c r="K108" s="52"/>
      <c r="L108" s="51">
        <v>2.09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43">SUM(G102:G110)</f>
        <v>24</v>
      </c>
      <c r="H111" s="21">
        <f t="shared" ref="H111" si="44">SUM(H102:H110)</f>
        <v>24</v>
      </c>
      <c r="I111" s="21">
        <f t="shared" ref="I111" si="45">SUM(I102:I110)</f>
        <v>95</v>
      </c>
      <c r="J111" s="21">
        <f t="shared" ref="J111" si="46">SUM(J102:J110)</f>
        <v>677</v>
      </c>
      <c r="K111" s="27"/>
      <c r="L111" s="21">
        <f>SUM(L102:L110)</f>
        <v>77.98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7">SUM(G112:G115)</f>
        <v>0</v>
      </c>
      <c r="H116" s="21">
        <f t="shared" ref="H116" si="48">SUM(H112:H115)</f>
        <v>0</v>
      </c>
      <c r="I116" s="21">
        <f t="shared" ref="I116" si="49">SUM(I112:I115)</f>
        <v>0</v>
      </c>
      <c r="J116" s="21">
        <f t="shared" ref="J116" si="50">SUM(J112:J115)</f>
        <v>0</v>
      </c>
      <c r="K116" s="27"/>
      <c r="L116" s="21"/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" si="54">SUM(J117:J122)</f>
        <v>0</v>
      </c>
      <c r="K123" s="27"/>
      <c r="L123" s="21">
        <f t="shared" ref="L123" ca="1" si="5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 t="shared" ref="L130" ca="1" si="60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1355</v>
      </c>
      <c r="G131" s="34">
        <f t="shared" ref="G131" si="61">G97+G101+G111+G116+G123+G130</f>
        <v>42</v>
      </c>
      <c r="H131" s="34">
        <f t="shared" ref="H131" si="62">H97+H101+H111+H116+H123+H130</f>
        <v>46</v>
      </c>
      <c r="I131" s="34">
        <f t="shared" ref="I131" si="63">I97+I101+I111+I116+I123+I130</f>
        <v>215</v>
      </c>
      <c r="J131" s="34">
        <f t="shared" ref="J131" si="64">J97+J101+J111+J116+J123+J130</f>
        <v>1396</v>
      </c>
      <c r="K131" s="35"/>
      <c r="L131" s="76">
        <f>SUM(L97+L111)</f>
        <v>156.88999999999999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2" t="s">
        <v>50</v>
      </c>
      <c r="F132" s="51">
        <v>90</v>
      </c>
      <c r="G132" s="51">
        <v>14</v>
      </c>
      <c r="H132" s="51">
        <v>14</v>
      </c>
      <c r="I132" s="51">
        <v>2</v>
      </c>
      <c r="J132" s="51">
        <v>190</v>
      </c>
      <c r="K132" s="52">
        <v>175</v>
      </c>
      <c r="L132" s="51">
        <v>46.8</v>
      </c>
    </row>
    <row r="133" spans="1:12" ht="15">
      <c r="A133" s="25"/>
      <c r="B133" s="16"/>
      <c r="C133" s="11"/>
      <c r="D133" s="6"/>
      <c r="E133" s="62" t="s">
        <v>72</v>
      </c>
      <c r="F133" s="51">
        <v>150</v>
      </c>
      <c r="G133" s="51">
        <v>5</v>
      </c>
      <c r="H133" s="51">
        <v>9</v>
      </c>
      <c r="I133" s="51">
        <v>30</v>
      </c>
      <c r="J133" s="51">
        <v>213</v>
      </c>
      <c r="K133" s="52">
        <v>137</v>
      </c>
      <c r="L133" s="51">
        <v>8.41</v>
      </c>
    </row>
    <row r="134" spans="1:12" ht="15">
      <c r="A134" s="25"/>
      <c r="B134" s="16"/>
      <c r="C134" s="11"/>
      <c r="D134" s="7" t="s">
        <v>22</v>
      </c>
      <c r="E134" s="62" t="s">
        <v>68</v>
      </c>
      <c r="F134" s="51">
        <v>200</v>
      </c>
      <c r="G134" s="51"/>
      <c r="H134" s="51"/>
      <c r="I134" s="51">
        <v>28</v>
      </c>
      <c r="J134" s="51">
        <v>114</v>
      </c>
      <c r="K134" s="52">
        <v>236</v>
      </c>
      <c r="L134" s="51">
        <v>15.69</v>
      </c>
    </row>
    <row r="135" spans="1:12" ht="15">
      <c r="A135" s="25"/>
      <c r="B135" s="16"/>
      <c r="C135" s="11"/>
      <c r="D135" s="7" t="s">
        <v>23</v>
      </c>
      <c r="E135" s="60" t="s">
        <v>51</v>
      </c>
      <c r="F135" s="51">
        <v>30</v>
      </c>
      <c r="G135" s="51">
        <v>2</v>
      </c>
      <c r="H135" s="51"/>
      <c r="I135" s="51">
        <v>14</v>
      </c>
      <c r="J135" s="51">
        <v>80</v>
      </c>
      <c r="K135" s="52"/>
      <c r="L135" s="51">
        <v>2.61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60" t="s">
        <v>47</v>
      </c>
      <c r="F137" s="51">
        <v>20</v>
      </c>
      <c r="G137" s="51">
        <v>1</v>
      </c>
      <c r="H137" s="51"/>
      <c r="I137" s="51">
        <v>7</v>
      </c>
      <c r="J137" s="51">
        <v>52</v>
      </c>
      <c r="K137" s="52"/>
      <c r="L137" s="51">
        <v>2.09</v>
      </c>
    </row>
    <row r="138" spans="1:12" ht="15.75" thickBot="1">
      <c r="A138" s="25"/>
      <c r="B138" s="16"/>
      <c r="C138" s="11"/>
      <c r="D138" s="6"/>
      <c r="E138" s="64" t="s">
        <v>76</v>
      </c>
      <c r="F138" s="51">
        <v>20</v>
      </c>
      <c r="G138" s="51">
        <v>1</v>
      </c>
      <c r="H138" s="51">
        <v>3</v>
      </c>
      <c r="I138" s="51">
        <v>1</v>
      </c>
      <c r="J138" s="51">
        <v>36</v>
      </c>
      <c r="K138" s="52">
        <v>222</v>
      </c>
      <c r="L138" s="51">
        <v>2.88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65">SUM(G132:G138)</f>
        <v>23</v>
      </c>
      <c r="H139" s="21">
        <f t="shared" ref="H139" si="66">SUM(H132:H138)</f>
        <v>26</v>
      </c>
      <c r="I139" s="21">
        <f t="shared" ref="I139" si="67">SUM(I132:I138)</f>
        <v>82</v>
      </c>
      <c r="J139" s="21">
        <f t="shared" ref="J139" si="68">SUM(J132:J138)</f>
        <v>685</v>
      </c>
      <c r="K139" s="27"/>
      <c r="L139" s="21">
        <f t="shared" ref="L139:L181" si="69">SUM(L132:L138)</f>
        <v>78.47999999999999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" si="73">SUM(J140:J142)</f>
        <v>0</v>
      </c>
      <c r="K143" s="27"/>
      <c r="L143" s="21">
        <f t="shared" ref="L143" ca="1" si="7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62" t="s">
        <v>77</v>
      </c>
      <c r="F145" s="51">
        <v>250</v>
      </c>
      <c r="G145" s="51">
        <v>2</v>
      </c>
      <c r="H145" s="51">
        <v>3</v>
      </c>
      <c r="I145" s="51">
        <v>5</v>
      </c>
      <c r="J145" s="51">
        <v>127</v>
      </c>
      <c r="K145" s="52">
        <v>78</v>
      </c>
      <c r="L145" s="51">
        <v>9.8699999999999992</v>
      </c>
    </row>
    <row r="146" spans="1:12" ht="15">
      <c r="A146" s="25"/>
      <c r="B146" s="16"/>
      <c r="C146" s="11"/>
      <c r="D146" s="7" t="s">
        <v>29</v>
      </c>
      <c r="E146" s="62" t="s">
        <v>78</v>
      </c>
      <c r="F146" s="51">
        <v>90</v>
      </c>
      <c r="G146" s="51">
        <v>23</v>
      </c>
      <c r="H146" s="51">
        <v>6</v>
      </c>
      <c r="I146" s="51">
        <v>5</v>
      </c>
      <c r="J146" s="51">
        <v>255</v>
      </c>
      <c r="K146" s="52">
        <v>157</v>
      </c>
      <c r="L146" s="51">
        <v>42.23</v>
      </c>
    </row>
    <row r="147" spans="1:12" ht="15">
      <c r="A147" s="25"/>
      <c r="B147" s="16"/>
      <c r="C147" s="11"/>
      <c r="D147" s="7" t="s">
        <v>30</v>
      </c>
      <c r="E147" s="62" t="s">
        <v>79</v>
      </c>
      <c r="F147" s="51">
        <v>150</v>
      </c>
      <c r="G147" s="51">
        <v>4</v>
      </c>
      <c r="H147" s="51">
        <v>8</v>
      </c>
      <c r="I147" s="51">
        <v>24</v>
      </c>
      <c r="J147" s="51">
        <v>150</v>
      </c>
      <c r="K147" s="52">
        <v>89</v>
      </c>
      <c r="L147" s="51">
        <v>12.1</v>
      </c>
    </row>
    <row r="148" spans="1:12" ht="15">
      <c r="A148" s="25"/>
      <c r="B148" s="16"/>
      <c r="C148" s="11"/>
      <c r="D148" s="7" t="s">
        <v>31</v>
      </c>
      <c r="E148" s="62" t="s">
        <v>61</v>
      </c>
      <c r="F148" s="51">
        <v>200</v>
      </c>
      <c r="G148" s="51"/>
      <c r="H148" s="51"/>
      <c r="I148" s="51">
        <v>10</v>
      </c>
      <c r="J148" s="51">
        <v>43</v>
      </c>
      <c r="K148" s="52">
        <v>261</v>
      </c>
      <c r="L148" s="51">
        <v>4.8899999999999997</v>
      </c>
    </row>
    <row r="149" spans="1:12" ht="15">
      <c r="A149" s="25"/>
      <c r="B149" s="16"/>
      <c r="C149" s="11"/>
      <c r="D149" s="7" t="s">
        <v>32</v>
      </c>
      <c r="E149" s="62" t="s">
        <v>51</v>
      </c>
      <c r="F149" s="51">
        <v>50</v>
      </c>
      <c r="G149" s="51">
        <v>4</v>
      </c>
      <c r="H149" s="51">
        <v>1</v>
      </c>
      <c r="I149" s="51">
        <v>24</v>
      </c>
      <c r="J149" s="51">
        <v>133</v>
      </c>
      <c r="K149" s="52"/>
      <c r="L149" s="51">
        <v>4.2699999999999996</v>
      </c>
    </row>
    <row r="150" spans="1:12" ht="15">
      <c r="A150" s="25"/>
      <c r="B150" s="16"/>
      <c r="C150" s="11"/>
      <c r="D150" s="7" t="s">
        <v>33</v>
      </c>
      <c r="E150" s="62" t="s">
        <v>47</v>
      </c>
      <c r="F150" s="51">
        <v>20</v>
      </c>
      <c r="G150" s="51">
        <v>1</v>
      </c>
      <c r="H150" s="51"/>
      <c r="I150" s="51">
        <v>7</v>
      </c>
      <c r="J150" s="51">
        <v>52</v>
      </c>
      <c r="K150" s="52"/>
      <c r="L150" s="51">
        <v>2.09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75">SUM(G144:G152)</f>
        <v>34</v>
      </c>
      <c r="H153" s="21">
        <f t="shared" ref="H153" si="76">SUM(H144:H152)</f>
        <v>18</v>
      </c>
      <c r="I153" s="21">
        <f t="shared" ref="I153" si="77">SUM(I144:I152)</f>
        <v>75</v>
      </c>
      <c r="J153" s="21">
        <f t="shared" ref="J153" si="78">SUM(J144:J152)</f>
        <v>760</v>
      </c>
      <c r="K153" s="27"/>
      <c r="L153" s="21">
        <f>SUM(L144:L152)</f>
        <v>75.449999999999989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9">SUM(G154:G157)</f>
        <v>0</v>
      </c>
      <c r="H158" s="21">
        <f t="shared" ref="H158" si="80">SUM(H154:H157)</f>
        <v>0</v>
      </c>
      <c r="I158" s="21">
        <f t="shared" ref="I158" si="81">SUM(I154:I157)</f>
        <v>0</v>
      </c>
      <c r="J158" s="21">
        <f t="shared" ref="J158" si="82">SUM(J154:J157)</f>
        <v>0</v>
      </c>
      <c r="K158" s="27"/>
      <c r="L158" s="21"/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3">SUM(G159:G164)</f>
        <v>0</v>
      </c>
      <c r="H165" s="21">
        <f t="shared" ref="H165" si="84">SUM(H159:H164)</f>
        <v>0</v>
      </c>
      <c r="I165" s="21">
        <f t="shared" ref="I165" si="85">SUM(I159:I164)</f>
        <v>0</v>
      </c>
      <c r="J165" s="21">
        <f t="shared" ref="J165" si="86">SUM(J159:J164)</f>
        <v>0</v>
      </c>
      <c r="K165" s="27"/>
      <c r="L165" s="21">
        <f t="shared" ref="L165" ca="1" si="8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" si="91">SUM(J166:J171)</f>
        <v>0</v>
      </c>
      <c r="K172" s="27"/>
      <c r="L172" s="21">
        <f t="shared" ref="L172" ca="1" si="92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1270</v>
      </c>
      <c r="G173" s="34">
        <f t="shared" ref="G173" si="93">G139+G143+G153+G158+G165+G172</f>
        <v>57</v>
      </c>
      <c r="H173" s="34">
        <f t="shared" ref="H173" si="94">H139+H143+H153+H158+H165+H172</f>
        <v>44</v>
      </c>
      <c r="I173" s="34">
        <f t="shared" ref="I173" si="95">I139+I143+I153+I158+I165+I172</f>
        <v>157</v>
      </c>
      <c r="J173" s="34">
        <f t="shared" ref="J173" si="96">J139+J143+J153+J158+J165+J172</f>
        <v>1445</v>
      </c>
      <c r="K173" s="35"/>
      <c r="L173" s="34">
        <f>SUM(L139+L153)</f>
        <v>153.92999999999998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5" t="s">
        <v>80</v>
      </c>
      <c r="F174" s="48">
        <v>200</v>
      </c>
      <c r="G174" s="48">
        <v>9</v>
      </c>
      <c r="H174" s="48">
        <v>11</v>
      </c>
      <c r="I174" s="48">
        <v>43</v>
      </c>
      <c r="J174" s="48">
        <v>227</v>
      </c>
      <c r="K174" s="49">
        <v>117</v>
      </c>
      <c r="L174" s="48">
        <v>28.5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60" t="s">
        <v>46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266</v>
      </c>
      <c r="L176" s="51">
        <v>15.73</v>
      </c>
    </row>
    <row r="177" spans="1:12" ht="15">
      <c r="A177" s="25"/>
      <c r="B177" s="16"/>
      <c r="C177" s="11"/>
      <c r="D177" s="7" t="s">
        <v>23</v>
      </c>
      <c r="E177" s="60" t="s">
        <v>47</v>
      </c>
      <c r="F177" s="51">
        <v>10</v>
      </c>
      <c r="G177" s="51">
        <v>1</v>
      </c>
      <c r="H177" s="51"/>
      <c r="I177" s="51">
        <v>7</v>
      </c>
      <c r="J177" s="51">
        <v>52</v>
      </c>
      <c r="K177" s="52"/>
      <c r="L177" s="51">
        <v>2.09</v>
      </c>
    </row>
    <row r="178" spans="1:12" ht="15">
      <c r="A178" s="25"/>
      <c r="B178" s="16"/>
      <c r="C178" s="11"/>
      <c r="D178" s="7" t="s">
        <v>24</v>
      </c>
      <c r="E178" s="6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60" t="s">
        <v>48</v>
      </c>
      <c r="F179" s="51">
        <v>50</v>
      </c>
      <c r="G179" s="51">
        <v>5</v>
      </c>
      <c r="H179" s="51">
        <v>7</v>
      </c>
      <c r="I179" s="51">
        <v>15</v>
      </c>
      <c r="J179" s="51">
        <v>157</v>
      </c>
      <c r="K179" s="52">
        <v>3</v>
      </c>
      <c r="L179" s="51">
        <v>14.67</v>
      </c>
    </row>
    <row r="180" spans="1:12" ht="15.75" thickBot="1">
      <c r="A180" s="25"/>
      <c r="B180" s="16"/>
      <c r="C180" s="11"/>
      <c r="D180" s="6"/>
      <c r="E180" s="61" t="s">
        <v>57</v>
      </c>
      <c r="F180" s="51">
        <v>40</v>
      </c>
      <c r="G180" s="51">
        <v>5</v>
      </c>
      <c r="H180" s="51">
        <v>5</v>
      </c>
      <c r="I180" s="51"/>
      <c r="J180" s="51">
        <v>63</v>
      </c>
      <c r="K180" s="52">
        <v>143</v>
      </c>
      <c r="L180" s="51">
        <v>11.83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7">SUM(G174:G180)</f>
        <v>24</v>
      </c>
      <c r="H181" s="21">
        <f t="shared" ref="H181" si="98">SUM(H174:H180)</f>
        <v>28</v>
      </c>
      <c r="I181" s="21">
        <f t="shared" ref="I181" si="99">SUM(I174:I180)</f>
        <v>83</v>
      </c>
      <c r="J181" s="21">
        <f t="shared" ref="J181" si="100">SUM(J174:J180)</f>
        <v>622</v>
      </c>
      <c r="K181" s="27"/>
      <c r="L181" s="21">
        <f t="shared" si="69"/>
        <v>72.820000000000007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" si="104">SUM(J182:J184)</f>
        <v>0</v>
      </c>
      <c r="K185" s="27"/>
      <c r="L185" s="21">
        <f t="shared" ref="L185" ca="1" si="105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62" t="s">
        <v>81</v>
      </c>
      <c r="F187" s="51">
        <v>250</v>
      </c>
      <c r="G187" s="51">
        <v>2</v>
      </c>
      <c r="H187" s="51">
        <v>5</v>
      </c>
      <c r="I187" s="51">
        <v>10</v>
      </c>
      <c r="J187" s="51">
        <v>121</v>
      </c>
      <c r="K187" s="52">
        <v>73</v>
      </c>
      <c r="L187" s="51">
        <v>11.01</v>
      </c>
    </row>
    <row r="188" spans="1:12" ht="15">
      <c r="A188" s="25"/>
      <c r="B188" s="16"/>
      <c r="C188" s="11"/>
      <c r="D188" s="7" t="s">
        <v>29</v>
      </c>
      <c r="E188" s="62" t="s">
        <v>59</v>
      </c>
      <c r="F188" s="51">
        <v>150</v>
      </c>
      <c r="G188" s="51">
        <v>19</v>
      </c>
      <c r="H188" s="51">
        <v>19</v>
      </c>
      <c r="I188" s="51">
        <v>28</v>
      </c>
      <c r="J188" s="51">
        <v>275</v>
      </c>
      <c r="K188" s="52">
        <v>199</v>
      </c>
      <c r="L188" s="51">
        <v>27.19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62" t="s">
        <v>69</v>
      </c>
      <c r="F190" s="51">
        <v>200</v>
      </c>
      <c r="G190" s="51">
        <v>1</v>
      </c>
      <c r="H190" s="51"/>
      <c r="I190" s="51">
        <v>31</v>
      </c>
      <c r="J190" s="51">
        <v>65</v>
      </c>
      <c r="K190" s="52">
        <v>241</v>
      </c>
      <c r="L190" s="51">
        <v>16.55</v>
      </c>
    </row>
    <row r="191" spans="1:12" ht="15">
      <c r="A191" s="25"/>
      <c r="B191" s="16"/>
      <c r="C191" s="11"/>
      <c r="D191" s="7" t="s">
        <v>32</v>
      </c>
      <c r="E191" s="62" t="s">
        <v>51</v>
      </c>
      <c r="F191" s="51">
        <v>50</v>
      </c>
      <c r="G191" s="51">
        <v>4</v>
      </c>
      <c r="H191" s="51">
        <v>1</v>
      </c>
      <c r="I191" s="51">
        <v>24</v>
      </c>
      <c r="J191" s="51">
        <v>133</v>
      </c>
      <c r="K191" s="52"/>
      <c r="L191" s="51">
        <v>4.2699999999999996</v>
      </c>
    </row>
    <row r="192" spans="1:12" ht="15">
      <c r="A192" s="25"/>
      <c r="B192" s="16"/>
      <c r="C192" s="11"/>
      <c r="D192" s="7" t="s">
        <v>33</v>
      </c>
      <c r="E192" s="62" t="s">
        <v>47</v>
      </c>
      <c r="F192" s="51">
        <v>20</v>
      </c>
      <c r="G192" s="51">
        <v>1</v>
      </c>
      <c r="H192" s="51"/>
      <c r="I192" s="51">
        <v>7</v>
      </c>
      <c r="J192" s="51">
        <v>52</v>
      </c>
      <c r="K192" s="52"/>
      <c r="L192" s="51">
        <v>2.09</v>
      </c>
    </row>
    <row r="193" spans="1:12" ht="15">
      <c r="A193" s="25"/>
      <c r="B193" s="16"/>
      <c r="C193" s="11"/>
      <c r="D193" s="6"/>
      <c r="E193" s="60" t="s">
        <v>49</v>
      </c>
      <c r="F193" s="51">
        <v>100</v>
      </c>
      <c r="G193" s="51"/>
      <c r="H193" s="51"/>
      <c r="I193" s="51">
        <v>10</v>
      </c>
      <c r="J193" s="51">
        <v>47</v>
      </c>
      <c r="K193" s="52">
        <v>231</v>
      </c>
      <c r="L193" s="51">
        <v>9.69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06">SUM(G186:G194)</f>
        <v>27</v>
      </c>
      <c r="H195" s="21">
        <f t="shared" ref="H195" si="107">SUM(H186:H194)</f>
        <v>25</v>
      </c>
      <c r="I195" s="21">
        <f t="shared" ref="I195" si="108">SUM(I186:I194)</f>
        <v>110</v>
      </c>
      <c r="J195" s="21">
        <f t="shared" ref="J195" si="109">SUM(J186:J194)</f>
        <v>693</v>
      </c>
      <c r="K195" s="27"/>
      <c r="L195" s="21">
        <f>SUM(L186:L194)</f>
        <v>70.8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/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4">SUM(G201:G206)</f>
        <v>0</v>
      </c>
      <c r="H207" s="21">
        <f t="shared" ref="H207" si="115">SUM(H201:H206)</f>
        <v>0</v>
      </c>
      <c r="I207" s="21">
        <f t="shared" ref="I207" si="116">SUM(I201:I206)</f>
        <v>0</v>
      </c>
      <c r="J207" s="21">
        <f t="shared" ref="J207" si="117">SUM(J201:J206)</f>
        <v>0</v>
      </c>
      <c r="K207" s="27"/>
      <c r="L207" s="21">
        <f t="shared" ref="L207" ca="1" si="118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9">SUM(G208:G213)</f>
        <v>0</v>
      </c>
      <c r="H214" s="21">
        <f t="shared" ref="H214" si="120">SUM(H208:H213)</f>
        <v>0</v>
      </c>
      <c r="I214" s="21">
        <f t="shared" ref="I214" si="121">SUM(I208:I213)</f>
        <v>0</v>
      </c>
      <c r="J214" s="21">
        <f t="shared" ref="J214" si="122">SUM(J208:J213)</f>
        <v>0</v>
      </c>
      <c r="K214" s="27"/>
      <c r="L214" s="21">
        <f t="shared" ref="L214" ca="1" si="123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1270</v>
      </c>
      <c r="G215" s="34">
        <f t="shared" ref="G215" si="124">G181+G185+G195+G200+G207+G214</f>
        <v>51</v>
      </c>
      <c r="H215" s="34">
        <f t="shared" ref="H215" si="125">H181+H185+H195+H200+H207+H214</f>
        <v>53</v>
      </c>
      <c r="I215" s="34">
        <f t="shared" ref="I215" si="126">I181+I185+I195+I200+I207+I214</f>
        <v>193</v>
      </c>
      <c r="J215" s="34">
        <f t="shared" ref="J215" si="127">J181+J185+J195+J200+J207+J214</f>
        <v>1315</v>
      </c>
      <c r="K215" s="35"/>
      <c r="L215" s="34">
        <f>SUM(L181+L195)</f>
        <v>143.62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9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6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6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60"/>
      <c r="F221" s="51"/>
      <c r="G221" s="51"/>
      <c r="H221" s="51"/>
      <c r="I221" s="51"/>
      <c r="J221" s="51"/>
      <c r="K221" s="52"/>
      <c r="L221" s="51"/>
    </row>
    <row r="222" spans="1:12" ht="15.75" thickBot="1">
      <c r="A222" s="25"/>
      <c r="B222" s="16"/>
      <c r="C222" s="11"/>
      <c r="D222" s="6"/>
      <c r="E222" s="61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8">SUM(G216:G222)</f>
        <v>0</v>
      </c>
      <c r="H223" s="21">
        <f t="shared" ref="H223" si="129">SUM(H216:H222)</f>
        <v>0</v>
      </c>
      <c r="I223" s="21">
        <f t="shared" ref="I223" si="130">SUM(I216:I222)</f>
        <v>0</v>
      </c>
      <c r="J223" s="21">
        <f t="shared" ref="J223" si="131">SUM(J216:J222)</f>
        <v>0</v>
      </c>
      <c r="K223" s="27"/>
      <c r="L223" s="21">
        <f t="shared" ref="L223:L265" si="132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3">SUM(G224:G226)</f>
        <v>0</v>
      </c>
      <c r="H227" s="21">
        <f t="shared" ref="H227" si="134">SUM(H224:H226)</f>
        <v>0</v>
      </c>
      <c r="I227" s="21">
        <f t="shared" ref="I227" si="135">SUM(I224:I226)</f>
        <v>0</v>
      </c>
      <c r="J227" s="21">
        <f t="shared" ref="J227" si="136">SUM(J224:J226)</f>
        <v>0</v>
      </c>
      <c r="K227" s="27"/>
      <c r="L227" s="21">
        <f t="shared" ref="L227" ca="1" si="13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62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62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62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62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62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62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8">SUM(G228:G236)</f>
        <v>0</v>
      </c>
      <c r="H237" s="21">
        <f t="shared" ref="H237" si="139">SUM(H228:H236)</f>
        <v>0</v>
      </c>
      <c r="I237" s="21">
        <f t="shared" ref="I237" si="140">SUM(I228:I236)</f>
        <v>0</v>
      </c>
      <c r="J237" s="21">
        <f t="shared" ref="J237" si="141">SUM(J228:J236)</f>
        <v>0</v>
      </c>
      <c r="K237" s="27"/>
      <c r="L237" s="21">
        <f t="shared" ref="L237" ca="1" si="142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ca="1" si="147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" si="151">SUM(J243:J248)</f>
        <v>0</v>
      </c>
      <c r="K249" s="27"/>
      <c r="L249" s="21">
        <f t="shared" ref="L249" ca="1" si="152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3">SUM(G250:G255)</f>
        <v>0</v>
      </c>
      <c r="H256" s="21">
        <f t="shared" ref="H256" si="154">SUM(H250:H255)</f>
        <v>0</v>
      </c>
      <c r="I256" s="21">
        <f t="shared" ref="I256" si="155">SUM(I250:I255)</f>
        <v>0</v>
      </c>
      <c r="J256" s="21">
        <f t="shared" ref="J256" si="156">SUM(J250:J255)</f>
        <v>0</v>
      </c>
      <c r="K256" s="27"/>
      <c r="L256" s="21">
        <f t="shared" ref="L256" ca="1" si="157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0</v>
      </c>
      <c r="G257" s="34">
        <f t="shared" ref="G257" si="158">G223+G227+G237+G242+G249+G256</f>
        <v>0</v>
      </c>
      <c r="H257" s="34">
        <f t="shared" ref="H257" si="159">H223+H227+H237+H242+H249+H256</f>
        <v>0</v>
      </c>
      <c r="I257" s="34">
        <f t="shared" ref="I257" si="160">I223+I227+I237+I242+I249+I256</f>
        <v>0</v>
      </c>
      <c r="J257" s="34">
        <f t="shared" ref="J257" si="161">J223+J227+J237+J242+J249+J256</f>
        <v>0</v>
      </c>
      <c r="K257" s="35"/>
      <c r="L257" s="34">
        <f t="shared" ref="L257" ca="1" si="162">L223+L227+L237+L242+L249+L256</f>
        <v>0</v>
      </c>
    </row>
    <row r="258" spans="1:12" ht="15.75" thickBot="1">
      <c r="A258" s="22">
        <v>1</v>
      </c>
      <c r="B258" s="23">
        <v>7</v>
      </c>
      <c r="C258" s="24" t="s">
        <v>20</v>
      </c>
      <c r="D258" s="5" t="s">
        <v>21</v>
      </c>
      <c r="E258" s="62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6"/>
      <c r="E259" s="65"/>
      <c r="F259" s="48"/>
      <c r="G259" s="48"/>
      <c r="H259" s="48"/>
      <c r="I259" s="48"/>
      <c r="J259" s="48"/>
      <c r="K259" s="49"/>
      <c r="L259" s="48"/>
    </row>
    <row r="260" spans="1:12" ht="15">
      <c r="A260" s="25"/>
      <c r="B260" s="16"/>
      <c r="C260" s="11"/>
      <c r="D260" s="7" t="s">
        <v>22</v>
      </c>
      <c r="E260" s="63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62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62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6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3">SUM(G258:G264)</f>
        <v>0</v>
      </c>
      <c r="H265" s="21">
        <f t="shared" ref="H265" si="164">SUM(H258:H264)</f>
        <v>0</v>
      </c>
      <c r="I265" s="21">
        <f t="shared" ref="I265" si="165">SUM(I258:I264)</f>
        <v>0</v>
      </c>
      <c r="J265" s="21">
        <f t="shared" ref="J265" si="166">SUM(J258:J264)</f>
        <v>0</v>
      </c>
      <c r="K265" s="27"/>
      <c r="L265" s="21">
        <f t="shared" si="132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7">SUM(G266:G268)</f>
        <v>0</v>
      </c>
      <c r="H269" s="21">
        <f t="shared" ref="H269" si="168">SUM(H266:H268)</f>
        <v>0</v>
      </c>
      <c r="I269" s="21">
        <f t="shared" ref="I269" si="169">SUM(I266:I268)</f>
        <v>0</v>
      </c>
      <c r="J269" s="21">
        <f t="shared" ref="J269" si="170">SUM(J266:J268)</f>
        <v>0</v>
      </c>
      <c r="K269" s="27"/>
      <c r="L269" s="21">
        <f t="shared" ref="L269" ca="1" si="17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62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62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62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62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62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62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2">SUM(G270:G278)</f>
        <v>0</v>
      </c>
      <c r="H279" s="21">
        <f t="shared" ref="H279" si="173">SUM(H270:H278)</f>
        <v>0</v>
      </c>
      <c r="I279" s="21">
        <f t="shared" ref="I279" si="174">SUM(I270:I278)</f>
        <v>0</v>
      </c>
      <c r="J279" s="21">
        <f t="shared" ref="J279" si="175">SUM(J270:J278)</f>
        <v>0</v>
      </c>
      <c r="K279" s="27"/>
      <c r="L279" s="21">
        <f t="shared" ref="L279" ca="1" si="176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7">SUM(G280:G283)</f>
        <v>0</v>
      </c>
      <c r="H284" s="21">
        <f t="shared" ref="H284" si="178">SUM(H280:H283)</f>
        <v>0</v>
      </c>
      <c r="I284" s="21">
        <f t="shared" ref="I284" si="179">SUM(I280:I283)</f>
        <v>0</v>
      </c>
      <c r="J284" s="21">
        <f t="shared" ref="J284" si="180">SUM(J280:J283)</f>
        <v>0</v>
      </c>
      <c r="K284" s="27"/>
      <c r="L284" s="21">
        <f t="shared" ref="L284" ca="1" si="18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2">SUM(G285:G290)</f>
        <v>0</v>
      </c>
      <c r="H291" s="21">
        <f t="shared" ref="H291" si="183">SUM(H285:H290)</f>
        <v>0</v>
      </c>
      <c r="I291" s="21">
        <f t="shared" ref="I291" si="184">SUM(I285:I290)</f>
        <v>0</v>
      </c>
      <c r="J291" s="21">
        <f t="shared" ref="J291" si="185">SUM(J285:J290)</f>
        <v>0</v>
      </c>
      <c r="K291" s="27"/>
      <c r="L291" s="21">
        <f t="shared" ref="L291" ca="1" si="186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7">SUM(G292:G297)</f>
        <v>0</v>
      </c>
      <c r="H298" s="21">
        <f t="shared" ref="H298" si="188">SUM(H292:H297)</f>
        <v>0</v>
      </c>
      <c r="I298" s="21">
        <f t="shared" ref="I298" si="189">SUM(I292:I297)</f>
        <v>0</v>
      </c>
      <c r="J298" s="21">
        <f t="shared" ref="J298" si="190">SUM(J292:J297)</f>
        <v>0</v>
      </c>
      <c r="K298" s="27"/>
      <c r="L298" s="21">
        <f t="shared" ref="L298" ca="1" si="191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192">G265+G269+G279+G284+G291+G298</f>
        <v>0</v>
      </c>
      <c r="H299" s="34">
        <f t="shared" ref="H299" si="193">H265+H269+H279+H284+H291+H298</f>
        <v>0</v>
      </c>
      <c r="I299" s="34">
        <f t="shared" ref="I299" si="194">I265+I269+I279+I284+I291+I298</f>
        <v>0</v>
      </c>
      <c r="J299" s="34">
        <f t="shared" ref="J299" si="195">J265+J269+J279+J284+J291+J298</f>
        <v>0</v>
      </c>
      <c r="K299" s="35"/>
      <c r="L299" s="34">
        <f t="shared" ref="L299" ca="1" si="196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9" t="s">
        <v>58</v>
      </c>
      <c r="F300" s="48">
        <v>200</v>
      </c>
      <c r="G300" s="48">
        <v>6</v>
      </c>
      <c r="H300" s="48">
        <v>8</v>
      </c>
      <c r="I300" s="48">
        <v>26</v>
      </c>
      <c r="J300" s="48">
        <v>195</v>
      </c>
      <c r="K300" s="49">
        <v>117</v>
      </c>
      <c r="L300" s="48">
        <v>27.67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60" t="s">
        <v>46</v>
      </c>
      <c r="F302" s="51">
        <v>200</v>
      </c>
      <c r="G302" s="51">
        <v>4</v>
      </c>
      <c r="H302" s="51">
        <v>5</v>
      </c>
      <c r="I302" s="51">
        <v>18</v>
      </c>
      <c r="J302" s="51">
        <v>123</v>
      </c>
      <c r="K302" s="52">
        <v>226</v>
      </c>
      <c r="L302" s="51">
        <v>15.73</v>
      </c>
    </row>
    <row r="303" spans="1:12" ht="15">
      <c r="A303" s="25"/>
      <c r="B303" s="16"/>
      <c r="C303" s="11"/>
      <c r="D303" s="7" t="s">
        <v>23</v>
      </c>
      <c r="E303" s="60" t="s">
        <v>47</v>
      </c>
      <c r="F303" s="51">
        <v>10</v>
      </c>
      <c r="G303" s="51">
        <v>1</v>
      </c>
      <c r="H303" s="51"/>
      <c r="I303" s="51">
        <v>7</v>
      </c>
      <c r="J303" s="51">
        <v>52</v>
      </c>
      <c r="K303" s="52"/>
      <c r="L303" s="51">
        <v>2.09</v>
      </c>
    </row>
    <row r="304" spans="1:12" ht="15">
      <c r="A304" s="25"/>
      <c r="B304" s="16"/>
      <c r="C304" s="11"/>
      <c r="D304" s="7" t="s">
        <v>24</v>
      </c>
      <c r="E304" s="60" t="s">
        <v>49</v>
      </c>
      <c r="F304" s="51">
        <v>100</v>
      </c>
      <c r="G304" s="51"/>
      <c r="H304" s="51"/>
      <c r="I304" s="51">
        <v>10</v>
      </c>
      <c r="J304" s="51">
        <v>47</v>
      </c>
      <c r="K304" s="52">
        <v>231</v>
      </c>
      <c r="L304" s="51">
        <v>9.69</v>
      </c>
    </row>
    <row r="305" spans="1:12" ht="15">
      <c r="A305" s="25"/>
      <c r="B305" s="16"/>
      <c r="C305" s="11"/>
      <c r="D305" s="6"/>
      <c r="E305" s="60" t="s">
        <v>48</v>
      </c>
      <c r="F305" s="51">
        <v>50</v>
      </c>
      <c r="G305" s="51">
        <v>5</v>
      </c>
      <c r="H305" s="51">
        <v>7</v>
      </c>
      <c r="I305" s="51">
        <v>15</v>
      </c>
      <c r="J305" s="51">
        <v>157</v>
      </c>
      <c r="K305" s="52">
        <v>3</v>
      </c>
      <c r="L305" s="51">
        <v>14.67</v>
      </c>
    </row>
    <row r="306" spans="1:12" ht="15">
      <c r="A306" s="25"/>
      <c r="B306" s="16"/>
      <c r="C306" s="11"/>
      <c r="D306" s="6"/>
      <c r="E306" s="6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>SUM(G300:G306)</f>
        <v>16</v>
      </c>
      <c r="H307" s="21">
        <f>SUM(H300:H306)</f>
        <v>20</v>
      </c>
      <c r="I307" s="21">
        <f>SUM(I300:I306)</f>
        <v>76</v>
      </c>
      <c r="J307" s="21">
        <f>SUM(J300:J306)</f>
        <v>574</v>
      </c>
      <c r="K307" s="27"/>
      <c r="L307" s="21">
        <f>SUM(L300:L306)</f>
        <v>69.850000000000009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7">SUM(G308:G310)</f>
        <v>0</v>
      </c>
      <c r="H311" s="21">
        <f t="shared" ref="H311" si="198">SUM(H308:H310)</f>
        <v>0</v>
      </c>
      <c r="I311" s="21">
        <f t="shared" ref="I311" si="199">SUM(I308:I310)</f>
        <v>0</v>
      </c>
      <c r="J311" s="21">
        <f t="shared" ref="J311" si="200">SUM(J308:J310)</f>
        <v>0</v>
      </c>
      <c r="K311" s="27"/>
      <c r="L311" s="21">
        <f ca="1">SUM(L300:L316)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62" t="s">
        <v>82</v>
      </c>
      <c r="F313" s="51">
        <v>250</v>
      </c>
      <c r="G313" s="51">
        <v>5</v>
      </c>
      <c r="H313" s="51">
        <v>7</v>
      </c>
      <c r="I313" s="51">
        <v>12</v>
      </c>
      <c r="J313" s="51">
        <v>140</v>
      </c>
      <c r="K313" s="52">
        <v>78</v>
      </c>
      <c r="L313" s="51">
        <v>10.96</v>
      </c>
    </row>
    <row r="314" spans="1:12" ht="15">
      <c r="A314" s="25"/>
      <c r="B314" s="16"/>
      <c r="C314" s="11"/>
      <c r="D314" s="7" t="s">
        <v>29</v>
      </c>
      <c r="E314" s="62" t="s">
        <v>66</v>
      </c>
      <c r="F314" s="51">
        <v>90</v>
      </c>
      <c r="G314" s="51">
        <v>14</v>
      </c>
      <c r="H314" s="51">
        <v>17</v>
      </c>
      <c r="I314" s="51">
        <v>7</v>
      </c>
      <c r="J314" s="51">
        <v>168</v>
      </c>
      <c r="K314" s="52">
        <v>198</v>
      </c>
      <c r="L314" s="51">
        <v>28.76</v>
      </c>
    </row>
    <row r="315" spans="1:12" ht="15">
      <c r="A315" s="25"/>
      <c r="B315" s="16"/>
      <c r="C315" s="11"/>
      <c r="D315" s="7" t="s">
        <v>30</v>
      </c>
      <c r="E315" s="62" t="s">
        <v>72</v>
      </c>
      <c r="F315" s="51">
        <v>150</v>
      </c>
      <c r="G315" s="51">
        <v>5</v>
      </c>
      <c r="H315" s="51">
        <v>9</v>
      </c>
      <c r="I315" s="51">
        <v>30</v>
      </c>
      <c r="J315" s="51">
        <v>213</v>
      </c>
      <c r="K315" s="52">
        <v>137</v>
      </c>
      <c r="L315" s="51">
        <v>8.41</v>
      </c>
    </row>
    <row r="316" spans="1:12" ht="15">
      <c r="A316" s="25"/>
      <c r="B316" s="16"/>
      <c r="C316" s="11"/>
      <c r="D316" s="7" t="s">
        <v>31</v>
      </c>
      <c r="E316" s="62" t="s">
        <v>69</v>
      </c>
      <c r="F316" s="51">
        <v>200</v>
      </c>
      <c r="G316" s="51">
        <v>1</v>
      </c>
      <c r="H316" s="51"/>
      <c r="I316" s="51">
        <v>31</v>
      </c>
      <c r="J316" s="51">
        <v>65</v>
      </c>
      <c r="K316" s="52">
        <v>241</v>
      </c>
      <c r="L316" s="51">
        <v>16.55</v>
      </c>
    </row>
    <row r="317" spans="1:12" ht="15">
      <c r="A317" s="25"/>
      <c r="B317" s="16"/>
      <c r="C317" s="11"/>
      <c r="D317" s="7" t="s">
        <v>32</v>
      </c>
      <c r="E317" s="62" t="s">
        <v>51</v>
      </c>
      <c r="F317" s="51">
        <v>50</v>
      </c>
      <c r="G317" s="51">
        <v>4</v>
      </c>
      <c r="H317" s="51">
        <v>1</v>
      </c>
      <c r="I317" s="51">
        <v>24</v>
      </c>
      <c r="J317" s="51">
        <v>133</v>
      </c>
      <c r="K317" s="52"/>
      <c r="L317" s="51">
        <v>4.2699999999999996</v>
      </c>
    </row>
    <row r="318" spans="1:12" ht="15">
      <c r="A318" s="25"/>
      <c r="B318" s="16"/>
      <c r="C318" s="11"/>
      <c r="D318" s="7" t="s">
        <v>33</v>
      </c>
      <c r="E318" s="62" t="s">
        <v>47</v>
      </c>
      <c r="F318" s="51">
        <v>20</v>
      </c>
      <c r="G318" s="51">
        <v>1</v>
      </c>
      <c r="H318" s="51"/>
      <c r="I318" s="51">
        <v>7</v>
      </c>
      <c r="J318" s="51">
        <v>52</v>
      </c>
      <c r="K318" s="52"/>
      <c r="L318" s="51">
        <v>2.09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01">SUM(G312:G320)</f>
        <v>30</v>
      </c>
      <c r="H321" s="21">
        <f t="shared" ref="H321" si="202">SUM(H312:H320)</f>
        <v>34</v>
      </c>
      <c r="I321" s="21">
        <f t="shared" ref="I321" si="203">SUM(I312:I320)</f>
        <v>111</v>
      </c>
      <c r="J321" s="21">
        <f t="shared" ref="J321" si="204">SUM(J312:J320)</f>
        <v>771</v>
      </c>
      <c r="K321" s="27"/>
      <c r="L321" s="21">
        <f>SUM(L312:L320)</f>
        <v>71.039999999999992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05">SUM(G322:G325)</f>
        <v>0</v>
      </c>
      <c r="H326" s="21">
        <f t="shared" ref="H326" si="206">SUM(H322:H325)</f>
        <v>0</v>
      </c>
      <c r="I326" s="21">
        <f t="shared" ref="I326" si="207">SUM(I322:I325)</f>
        <v>0</v>
      </c>
      <c r="J326" s="21">
        <f t="shared" ref="J326" si="208">SUM(J322:J325)</f>
        <v>0</v>
      </c>
      <c r="K326" s="27"/>
      <c r="L326" s="21">
        <f t="shared" ref="L326" si="209">SUM(L319:L325)</f>
        <v>71.039999999999992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0">SUM(G327:G332)</f>
        <v>0</v>
      </c>
      <c r="H333" s="21">
        <f t="shared" ref="H333" si="211">SUM(H327:H332)</f>
        <v>0</v>
      </c>
      <c r="I333" s="21">
        <f t="shared" ref="I333" si="212">SUM(I327:I332)</f>
        <v>0</v>
      </c>
      <c r="J333" s="21">
        <f t="shared" ref="J333" si="213">SUM(J327:J332)</f>
        <v>0</v>
      </c>
      <c r="K333" s="27"/>
      <c r="L333" s="21">
        <f t="shared" ref="L333" ca="1" si="214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5">SUM(G334:G339)</f>
        <v>0</v>
      </c>
      <c r="H340" s="21">
        <f t="shared" ref="H340" si="216">SUM(H334:H339)</f>
        <v>0</v>
      </c>
      <c r="I340" s="21">
        <f t="shared" ref="I340" si="217">SUM(I334:I339)</f>
        <v>0</v>
      </c>
      <c r="J340" s="21">
        <f t="shared" ref="J340" si="218">SUM(J334:J339)</f>
        <v>0</v>
      </c>
      <c r="K340" s="27"/>
      <c r="L340" s="21">
        <f t="shared" ref="L340" ca="1" si="219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1320</v>
      </c>
      <c r="G341" s="34">
        <f t="shared" ref="G341" si="220">G307+G311+G321+G326+G333+G340</f>
        <v>46</v>
      </c>
      <c r="H341" s="34">
        <f t="shared" ref="H341" si="221">H307+H311+H321+H326+H333+H340</f>
        <v>54</v>
      </c>
      <c r="I341" s="34">
        <f t="shared" ref="I341" si="222">I307+I311+I321+I326+I333+I340</f>
        <v>187</v>
      </c>
      <c r="J341" s="34">
        <f t="shared" ref="J341" si="223">J307+J311+J321+J326+J333+J340</f>
        <v>1345</v>
      </c>
      <c r="K341" s="35"/>
      <c r="L341" s="34">
        <f>SUM(L307+L321)</f>
        <v>140.88999999999999</v>
      </c>
    </row>
    <row r="342" spans="1:12" ht="15.75" thickBot="1">
      <c r="A342" s="15">
        <v>2</v>
      </c>
      <c r="B342" s="16">
        <v>2</v>
      </c>
      <c r="C342" s="24" t="s">
        <v>20</v>
      </c>
      <c r="D342" s="5" t="s">
        <v>21</v>
      </c>
      <c r="E342" s="62" t="s">
        <v>50</v>
      </c>
      <c r="F342" s="51">
        <v>90</v>
      </c>
      <c r="G342" s="51">
        <v>14</v>
      </c>
      <c r="H342" s="51">
        <v>14</v>
      </c>
      <c r="I342" s="51">
        <v>2</v>
      </c>
      <c r="J342" s="51">
        <v>190</v>
      </c>
      <c r="K342" s="52">
        <v>175</v>
      </c>
      <c r="L342" s="51">
        <v>46.8</v>
      </c>
    </row>
    <row r="343" spans="1:12" ht="15">
      <c r="A343" s="15"/>
      <c r="B343" s="16"/>
      <c r="C343" s="11"/>
      <c r="D343" s="6"/>
      <c r="E343" s="65" t="s">
        <v>83</v>
      </c>
      <c r="F343" s="48">
        <v>150</v>
      </c>
      <c r="G343" s="48">
        <v>5</v>
      </c>
      <c r="H343" s="48">
        <v>9</v>
      </c>
      <c r="I343" s="48">
        <v>30</v>
      </c>
      <c r="J343" s="48">
        <v>213</v>
      </c>
      <c r="K343" s="49">
        <v>204.01</v>
      </c>
      <c r="L343" s="48">
        <v>12.91</v>
      </c>
    </row>
    <row r="344" spans="1:12" ht="15">
      <c r="A344" s="15"/>
      <c r="B344" s="16"/>
      <c r="C344" s="11"/>
      <c r="D344" s="7" t="s">
        <v>22</v>
      </c>
      <c r="E344" s="63" t="s">
        <v>56</v>
      </c>
      <c r="F344" s="51">
        <v>200</v>
      </c>
      <c r="G344" s="51"/>
      <c r="H344" s="51"/>
      <c r="I344" s="51">
        <v>28</v>
      </c>
      <c r="J344" s="51">
        <v>114</v>
      </c>
      <c r="K344" s="52">
        <v>236</v>
      </c>
      <c r="L344" s="51">
        <v>22.61</v>
      </c>
    </row>
    <row r="345" spans="1:12" ht="15">
      <c r="A345" s="15"/>
      <c r="B345" s="16"/>
      <c r="C345" s="11"/>
      <c r="D345" s="7" t="s">
        <v>23</v>
      </c>
      <c r="E345" s="62" t="s">
        <v>51</v>
      </c>
      <c r="F345" s="51">
        <v>50</v>
      </c>
      <c r="G345" s="51">
        <v>4</v>
      </c>
      <c r="H345" s="51">
        <v>1</v>
      </c>
      <c r="I345" s="51">
        <v>24</v>
      </c>
      <c r="J345" s="51">
        <v>133</v>
      </c>
      <c r="K345" s="52"/>
      <c r="L345" s="51">
        <v>2.61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2" t="s">
        <v>47</v>
      </c>
      <c r="F347" s="51">
        <v>20</v>
      </c>
      <c r="G347" s="51">
        <v>1</v>
      </c>
      <c r="H347" s="51"/>
      <c r="I347" s="51">
        <v>7</v>
      </c>
      <c r="J347" s="51">
        <v>52</v>
      </c>
      <c r="K347" s="52"/>
      <c r="L347" s="51">
        <v>2.09</v>
      </c>
    </row>
    <row r="348" spans="1:12" ht="15.75" thickBot="1">
      <c r="A348" s="15"/>
      <c r="B348" s="16"/>
      <c r="C348" s="11"/>
      <c r="D348" s="6"/>
      <c r="E348" s="61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>SUM(G342:G348)</f>
        <v>24</v>
      </c>
      <c r="H349" s="21">
        <f>SUM(H342:H348)</f>
        <v>24</v>
      </c>
      <c r="I349" s="21">
        <f>SUM(I342:I348)</f>
        <v>91</v>
      </c>
      <c r="J349" s="21">
        <f>SUM(J342:J348)</f>
        <v>702</v>
      </c>
      <c r="K349" s="27"/>
      <c r="L349" s="21">
        <f t="shared" ref="L307:L349" si="224">SUM(L342:L348)</f>
        <v>87.02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25">SUM(G350:G352)</f>
        <v>0</v>
      </c>
      <c r="H353" s="21">
        <f t="shared" ref="H353" si="226">SUM(H350:H352)</f>
        <v>0</v>
      </c>
      <c r="I353" s="21">
        <f t="shared" ref="I353" si="227">SUM(I350:I352)</f>
        <v>0</v>
      </c>
      <c r="J353" s="21">
        <f t="shared" ref="J353" si="228">SUM(J350:J352)</f>
        <v>0</v>
      </c>
      <c r="K353" s="27"/>
      <c r="L353" s="21">
        <f t="shared" ref="L353" ca="1" si="229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62" t="s">
        <v>77</v>
      </c>
      <c r="F355" s="51">
        <v>250</v>
      </c>
      <c r="G355" s="51">
        <v>2</v>
      </c>
      <c r="H355" s="51">
        <v>3</v>
      </c>
      <c r="I355" s="51">
        <v>5</v>
      </c>
      <c r="J355" s="51">
        <v>127</v>
      </c>
      <c r="K355" s="52">
        <v>78</v>
      </c>
      <c r="L355" s="51">
        <v>9.8699999999999992</v>
      </c>
    </row>
    <row r="356" spans="1:12" ht="15">
      <c r="A356" s="15"/>
      <c r="B356" s="16"/>
      <c r="C356" s="11"/>
      <c r="D356" s="7" t="s">
        <v>29</v>
      </c>
      <c r="E356" s="62" t="s">
        <v>50</v>
      </c>
      <c r="F356" s="51">
        <v>90</v>
      </c>
      <c r="G356" s="51">
        <v>14</v>
      </c>
      <c r="H356" s="51">
        <v>14</v>
      </c>
      <c r="I356" s="51">
        <v>2</v>
      </c>
      <c r="J356" s="51">
        <v>190</v>
      </c>
      <c r="K356" s="52">
        <v>175</v>
      </c>
      <c r="L356" s="51">
        <v>46.8</v>
      </c>
    </row>
    <row r="357" spans="1:12" ht="15">
      <c r="A357" s="15"/>
      <c r="B357" s="16"/>
      <c r="C357" s="11"/>
      <c r="D357" s="7" t="s">
        <v>30</v>
      </c>
      <c r="E357" s="62" t="s">
        <v>84</v>
      </c>
      <c r="F357" s="51">
        <v>150</v>
      </c>
      <c r="G357" s="51">
        <v>6</v>
      </c>
      <c r="H357" s="51">
        <v>6</v>
      </c>
      <c r="I357" s="51">
        <v>25</v>
      </c>
      <c r="J357" s="51">
        <v>220</v>
      </c>
      <c r="K357" s="52">
        <v>114</v>
      </c>
      <c r="L357" s="51">
        <v>11.98</v>
      </c>
    </row>
    <row r="358" spans="1:12" ht="15">
      <c r="A358" s="15"/>
      <c r="B358" s="16"/>
      <c r="C358" s="11"/>
      <c r="D358" s="7" t="s">
        <v>31</v>
      </c>
      <c r="E358" s="62" t="s">
        <v>61</v>
      </c>
      <c r="F358" s="51">
        <v>200</v>
      </c>
      <c r="G358" s="51"/>
      <c r="H358" s="51"/>
      <c r="I358" s="51">
        <v>10</v>
      </c>
      <c r="J358" s="51">
        <v>43</v>
      </c>
      <c r="K358" s="52">
        <v>261</v>
      </c>
      <c r="L358" s="51">
        <v>4.8899999999999997</v>
      </c>
    </row>
    <row r="359" spans="1:12" ht="15">
      <c r="A359" s="15"/>
      <c r="B359" s="16"/>
      <c r="C359" s="11"/>
      <c r="D359" s="7" t="s">
        <v>32</v>
      </c>
      <c r="E359" s="62" t="s">
        <v>51</v>
      </c>
      <c r="F359" s="51">
        <v>50</v>
      </c>
      <c r="G359" s="51">
        <v>4</v>
      </c>
      <c r="H359" s="51">
        <v>1</v>
      </c>
      <c r="I359" s="51">
        <v>24</v>
      </c>
      <c r="J359" s="51">
        <v>133</v>
      </c>
      <c r="K359" s="52"/>
      <c r="L359" s="51">
        <v>4.2699999999999996</v>
      </c>
    </row>
    <row r="360" spans="1:12" ht="15">
      <c r="A360" s="15"/>
      <c r="B360" s="16"/>
      <c r="C360" s="11"/>
      <c r="D360" s="7" t="s">
        <v>33</v>
      </c>
      <c r="E360" s="62" t="s">
        <v>47</v>
      </c>
      <c r="F360" s="51">
        <v>20</v>
      </c>
      <c r="G360" s="51">
        <v>1</v>
      </c>
      <c r="H360" s="51"/>
      <c r="I360" s="51">
        <v>7</v>
      </c>
      <c r="J360" s="51">
        <v>52</v>
      </c>
      <c r="K360" s="52"/>
      <c r="L360" s="51">
        <v>2.09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30">SUM(G354:G362)</f>
        <v>27</v>
      </c>
      <c r="H363" s="21">
        <f t="shared" ref="H363" si="231">SUM(H354:H362)</f>
        <v>24</v>
      </c>
      <c r="I363" s="21">
        <f t="shared" ref="I363" si="232">SUM(I354:I362)</f>
        <v>73</v>
      </c>
      <c r="J363" s="21">
        <f t="shared" ref="J363" si="233">SUM(J354:J362)</f>
        <v>765</v>
      </c>
      <c r="K363" s="27"/>
      <c r="L363" s="21">
        <f>SUM(L354:L362)</f>
        <v>79.899999999999991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34">SUM(G364:G367)</f>
        <v>0</v>
      </c>
      <c r="H368" s="21">
        <f t="shared" ref="H368" si="235">SUM(H364:H367)</f>
        <v>0</v>
      </c>
      <c r="I368" s="21">
        <f t="shared" ref="I368" si="236">SUM(I364:I367)</f>
        <v>0</v>
      </c>
      <c r="J368" s="21">
        <f t="shared" ref="J368" si="237">SUM(J364:J367)</f>
        <v>0</v>
      </c>
      <c r="K368" s="27"/>
      <c r="L368" s="21"/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8">SUM(G369:G374)</f>
        <v>0</v>
      </c>
      <c r="H375" s="21">
        <f t="shared" ref="H375" si="239">SUM(H369:H374)</f>
        <v>0</v>
      </c>
      <c r="I375" s="21">
        <f t="shared" ref="I375" si="240">SUM(I369:I374)</f>
        <v>0</v>
      </c>
      <c r="J375" s="21">
        <f t="shared" ref="J375" si="241">SUM(J369:J374)</f>
        <v>0</v>
      </c>
      <c r="K375" s="27"/>
      <c r="L375" s="21">
        <f t="shared" ref="L375" ca="1" si="242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3">SUM(G376:G381)</f>
        <v>0</v>
      </c>
      <c r="H382" s="21">
        <f t="shared" ref="H382" si="244">SUM(H376:H381)</f>
        <v>0</v>
      </c>
      <c r="I382" s="21">
        <f t="shared" ref="I382" si="245">SUM(I376:I381)</f>
        <v>0</v>
      </c>
      <c r="J382" s="21">
        <f t="shared" ref="J382" si="246">SUM(J376:J381)</f>
        <v>0</v>
      </c>
      <c r="K382" s="27"/>
      <c r="L382" s="21">
        <f t="shared" ref="L382" ca="1" si="247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1270</v>
      </c>
      <c r="G383" s="34">
        <f t="shared" ref="G383" si="248">G349+G353+G363+G368+G375+G382</f>
        <v>51</v>
      </c>
      <c r="H383" s="34">
        <f t="shared" ref="H383" si="249">H349+H353+H363+H368+H375+H382</f>
        <v>48</v>
      </c>
      <c r="I383" s="34">
        <f t="shared" ref="I383" si="250">I349+I353+I363+I368+I375+I382</f>
        <v>164</v>
      </c>
      <c r="J383" s="34">
        <f t="shared" ref="J383" si="251">J349+J353+J363+J368+J375+J382</f>
        <v>1467</v>
      </c>
      <c r="K383" s="35"/>
      <c r="L383" s="34">
        <f>SUM(L349+L363)</f>
        <v>166.92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5" t="s">
        <v>85</v>
      </c>
      <c r="F384" s="48">
        <v>200</v>
      </c>
      <c r="G384" s="48">
        <v>9</v>
      </c>
      <c r="H384" s="48">
        <v>12</v>
      </c>
      <c r="I384" s="48">
        <v>37</v>
      </c>
      <c r="J384" s="48">
        <v>192</v>
      </c>
      <c r="K384" s="49">
        <v>116</v>
      </c>
      <c r="L384" s="48">
        <v>28.42</v>
      </c>
    </row>
    <row r="385" spans="1:12" ht="15">
      <c r="A385" s="25"/>
      <c r="B385" s="16"/>
      <c r="C385" s="11"/>
      <c r="D385" s="6"/>
      <c r="E385" s="62" t="s">
        <v>86</v>
      </c>
      <c r="F385" s="51">
        <v>100</v>
      </c>
      <c r="G385" s="51">
        <v>16</v>
      </c>
      <c r="H385" s="51">
        <v>11</v>
      </c>
      <c r="I385" s="51">
        <v>17</v>
      </c>
      <c r="J385" s="51">
        <v>238</v>
      </c>
      <c r="K385" s="52">
        <v>154</v>
      </c>
      <c r="L385" s="51">
        <v>32.729999999999997</v>
      </c>
    </row>
    <row r="386" spans="1:12" ht="15">
      <c r="A386" s="25"/>
      <c r="B386" s="16"/>
      <c r="C386" s="11"/>
      <c r="D386" s="7" t="s">
        <v>22</v>
      </c>
      <c r="E386" s="62" t="s">
        <v>61</v>
      </c>
      <c r="F386" s="51">
        <v>200</v>
      </c>
      <c r="G386" s="51"/>
      <c r="H386" s="51"/>
      <c r="I386" s="51">
        <v>10</v>
      </c>
      <c r="J386" s="51">
        <v>43</v>
      </c>
      <c r="K386" s="52">
        <v>261</v>
      </c>
      <c r="L386" s="51">
        <v>4.8899999999999997</v>
      </c>
    </row>
    <row r="387" spans="1:12" ht="15">
      <c r="A387" s="25"/>
      <c r="B387" s="16"/>
      <c r="C387" s="11"/>
      <c r="D387" s="7" t="s">
        <v>23</v>
      </c>
      <c r="E387" s="62" t="s">
        <v>51</v>
      </c>
      <c r="F387" s="51">
        <v>30</v>
      </c>
      <c r="G387" s="51">
        <v>2</v>
      </c>
      <c r="H387" s="51"/>
      <c r="I387" s="51">
        <v>14</v>
      </c>
      <c r="J387" s="51">
        <v>80</v>
      </c>
      <c r="K387" s="52"/>
      <c r="L387" s="51">
        <v>2.61</v>
      </c>
    </row>
    <row r="388" spans="1:12" ht="15">
      <c r="A388" s="25"/>
      <c r="B388" s="16"/>
      <c r="C388" s="11"/>
      <c r="D388" s="7" t="s">
        <v>24</v>
      </c>
      <c r="E388" s="6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62" t="s">
        <v>47</v>
      </c>
      <c r="F389" s="51">
        <v>20</v>
      </c>
      <c r="G389" s="51">
        <v>1</v>
      </c>
      <c r="H389" s="51"/>
      <c r="I389" s="51">
        <v>7</v>
      </c>
      <c r="J389" s="51">
        <v>52</v>
      </c>
      <c r="K389" s="52"/>
      <c r="L389" s="51">
        <v>2.09</v>
      </c>
    </row>
    <row r="390" spans="1:12" ht="15.75" thickBot="1">
      <c r="A390" s="25"/>
      <c r="B390" s="16"/>
      <c r="C390" s="11"/>
      <c r="D390" s="6"/>
      <c r="E390" s="61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" si="252">SUM(G384:G390)</f>
        <v>28</v>
      </c>
      <c r="H391" s="21">
        <f t="shared" ref="H391" si="253">SUM(H384:H390)</f>
        <v>23</v>
      </c>
      <c r="I391" s="21">
        <f t="shared" ref="I391" si="254">SUM(I384:I390)</f>
        <v>85</v>
      </c>
      <c r="J391" s="21">
        <f t="shared" ref="J391" si="255">SUM(J384:J390)</f>
        <v>605</v>
      </c>
      <c r="K391" s="27"/>
      <c r="L391" s="21">
        <f t="shared" ref="L391:L433" si="256">SUM(L384:L390)</f>
        <v>70.739999999999995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7">SUM(G392:G394)</f>
        <v>0</v>
      </c>
      <c r="H395" s="21">
        <f t="shared" ref="H395" si="258">SUM(H392:H394)</f>
        <v>0</v>
      </c>
      <c r="I395" s="21">
        <f t="shared" ref="I395" si="259">SUM(I392:I394)</f>
        <v>0</v>
      </c>
      <c r="J395" s="21">
        <f t="shared" ref="J395" si="260">SUM(J392:J394)</f>
        <v>0</v>
      </c>
      <c r="K395" s="27"/>
      <c r="L395" s="21">
        <f t="shared" ref="L395" ca="1" si="26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62" t="s">
        <v>87</v>
      </c>
      <c r="F397" s="51">
        <v>250</v>
      </c>
      <c r="G397" s="51">
        <v>2</v>
      </c>
      <c r="H397" s="51">
        <v>5</v>
      </c>
      <c r="I397" s="51">
        <v>11</v>
      </c>
      <c r="J397" s="51">
        <v>94</v>
      </c>
      <c r="K397" s="52">
        <v>61</v>
      </c>
      <c r="L397" s="51">
        <v>10.16</v>
      </c>
    </row>
    <row r="398" spans="1:12" ht="15">
      <c r="A398" s="25"/>
      <c r="B398" s="16"/>
      <c r="C398" s="11"/>
      <c r="D398" s="7" t="s">
        <v>29</v>
      </c>
      <c r="E398" s="62" t="s">
        <v>59</v>
      </c>
      <c r="F398" s="51">
        <v>150</v>
      </c>
      <c r="G398" s="51">
        <v>19</v>
      </c>
      <c r="H398" s="51">
        <v>19</v>
      </c>
      <c r="I398" s="51">
        <v>28</v>
      </c>
      <c r="J398" s="51">
        <v>275</v>
      </c>
      <c r="K398" s="52">
        <v>199</v>
      </c>
      <c r="L398" s="51">
        <v>27.19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62" t="s">
        <v>69</v>
      </c>
      <c r="F400" s="51">
        <v>200</v>
      </c>
      <c r="G400" s="51">
        <v>1</v>
      </c>
      <c r="H400" s="51"/>
      <c r="I400" s="51">
        <v>31</v>
      </c>
      <c r="J400" s="51">
        <v>65</v>
      </c>
      <c r="K400" s="52">
        <v>241</v>
      </c>
      <c r="L400" s="51">
        <v>16.55</v>
      </c>
    </row>
    <row r="401" spans="1:12" ht="15">
      <c r="A401" s="25"/>
      <c r="B401" s="16"/>
      <c r="C401" s="11"/>
      <c r="D401" s="7" t="s">
        <v>32</v>
      </c>
      <c r="E401" s="62" t="s">
        <v>51</v>
      </c>
      <c r="F401" s="51">
        <v>50</v>
      </c>
      <c r="G401" s="51">
        <v>4</v>
      </c>
      <c r="H401" s="51">
        <v>1</v>
      </c>
      <c r="I401" s="51">
        <v>24</v>
      </c>
      <c r="J401" s="51">
        <v>133</v>
      </c>
      <c r="K401" s="52"/>
      <c r="L401" s="51">
        <v>4.2699999999999996</v>
      </c>
    </row>
    <row r="402" spans="1:12" ht="15">
      <c r="A402" s="25"/>
      <c r="B402" s="16"/>
      <c r="C402" s="11"/>
      <c r="D402" s="7" t="s">
        <v>33</v>
      </c>
      <c r="E402" s="62" t="s">
        <v>47</v>
      </c>
      <c r="F402" s="51">
        <v>20</v>
      </c>
      <c r="G402" s="51">
        <v>1</v>
      </c>
      <c r="H402" s="51"/>
      <c r="I402" s="51">
        <v>7</v>
      </c>
      <c r="J402" s="51">
        <v>52</v>
      </c>
      <c r="K402" s="52"/>
      <c r="L402" s="51">
        <v>2.09</v>
      </c>
    </row>
    <row r="403" spans="1:12" ht="15">
      <c r="A403" s="25"/>
      <c r="B403" s="16"/>
      <c r="C403" s="11"/>
      <c r="D403" s="6"/>
      <c r="E403" s="60" t="s">
        <v>49</v>
      </c>
      <c r="F403" s="51">
        <v>100</v>
      </c>
      <c r="G403" s="51"/>
      <c r="H403" s="51"/>
      <c r="I403" s="51">
        <v>10</v>
      </c>
      <c r="J403" s="51">
        <v>47</v>
      </c>
      <c r="K403" s="52">
        <v>231</v>
      </c>
      <c r="L403" s="51">
        <v>9.69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62">SUM(G396:G404)</f>
        <v>27</v>
      </c>
      <c r="H405" s="21">
        <f t="shared" ref="H405" si="263">SUM(H396:H404)</f>
        <v>25</v>
      </c>
      <c r="I405" s="21">
        <f t="shared" ref="I405" si="264">SUM(I396:I404)</f>
        <v>111</v>
      </c>
      <c r="J405" s="21">
        <f t="shared" ref="J405" si="265">SUM(J396:J404)</f>
        <v>666</v>
      </c>
      <c r="K405" s="27"/>
      <c r="L405" s="21">
        <f>SUM(L396:L404)</f>
        <v>69.95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66">SUM(G406:G409)</f>
        <v>0</v>
      </c>
      <c r="H410" s="21">
        <f t="shared" ref="H410" si="267">SUM(H406:H409)</f>
        <v>0</v>
      </c>
      <c r="I410" s="21">
        <f t="shared" ref="I410" si="268">SUM(I406:I409)</f>
        <v>0</v>
      </c>
      <c r="J410" s="21">
        <f t="shared" ref="J410" si="269">SUM(J406:J409)</f>
        <v>0</v>
      </c>
      <c r="K410" s="27"/>
      <c r="L410" s="21"/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0">SUM(G411:G416)</f>
        <v>0</v>
      </c>
      <c r="H417" s="21">
        <f t="shared" ref="H417" si="271">SUM(H411:H416)</f>
        <v>0</v>
      </c>
      <c r="I417" s="21">
        <f t="shared" ref="I417" si="272">SUM(I411:I416)</f>
        <v>0</v>
      </c>
      <c r="J417" s="21">
        <f t="shared" ref="J417" si="273">SUM(J411:J416)</f>
        <v>0</v>
      </c>
      <c r="K417" s="27"/>
      <c r="L417" s="21">
        <f t="shared" ref="L417" ca="1" si="27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75">SUM(G418:G423)</f>
        <v>0</v>
      </c>
      <c r="H424" s="21">
        <f t="shared" ref="H424" si="276">SUM(H418:H423)</f>
        <v>0</v>
      </c>
      <c r="I424" s="21">
        <f t="shared" ref="I424" si="277">SUM(I418:I423)</f>
        <v>0</v>
      </c>
      <c r="J424" s="21">
        <f t="shared" ref="J424" si="278">SUM(J418:J423)</f>
        <v>0</v>
      </c>
      <c r="K424" s="27"/>
      <c r="L424" s="21">
        <f t="shared" ref="L424" ca="1" si="279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1320</v>
      </c>
      <c r="G425" s="34">
        <f t="shared" ref="G425" si="280">G391+G395+G405+G410+G417+G424</f>
        <v>55</v>
      </c>
      <c r="H425" s="34">
        <f t="shared" ref="H425" si="281">H391+H395+H405+H410+H417+H424</f>
        <v>48</v>
      </c>
      <c r="I425" s="34">
        <f t="shared" ref="I425" si="282">I391+I395+I405+I410+I417+I424</f>
        <v>196</v>
      </c>
      <c r="J425" s="34">
        <f t="shared" ref="J425" si="283">J391+J395+J405+J410+J417+J424</f>
        <v>1271</v>
      </c>
      <c r="K425" s="35"/>
      <c r="L425" s="34">
        <f>SUM(L391+L405)</f>
        <v>140.69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2" t="s">
        <v>66</v>
      </c>
      <c r="F426" s="51">
        <v>90</v>
      </c>
      <c r="G426" s="51">
        <v>14</v>
      </c>
      <c r="H426" s="51">
        <v>17</v>
      </c>
      <c r="I426" s="51">
        <v>7</v>
      </c>
      <c r="J426" s="51">
        <v>168</v>
      </c>
      <c r="K426" s="52">
        <v>198</v>
      </c>
      <c r="L426" s="51">
        <v>28.76</v>
      </c>
    </row>
    <row r="427" spans="1:12" ht="15.75" thickBot="1">
      <c r="A427" s="25"/>
      <c r="B427" s="16"/>
      <c r="C427" s="11"/>
      <c r="D427" s="6"/>
      <c r="E427" s="64" t="s">
        <v>55</v>
      </c>
      <c r="F427" s="51">
        <v>150</v>
      </c>
      <c r="G427" s="51">
        <v>3</v>
      </c>
      <c r="H427" s="51">
        <v>4</v>
      </c>
      <c r="I427" s="51">
        <v>22</v>
      </c>
      <c r="J427" s="51">
        <v>173</v>
      </c>
      <c r="K427" s="52">
        <v>91</v>
      </c>
      <c r="L427" s="51">
        <v>15.12</v>
      </c>
    </row>
    <row r="428" spans="1:12" ht="15">
      <c r="A428" s="25"/>
      <c r="B428" s="16"/>
      <c r="C428" s="11"/>
      <c r="D428" s="7" t="s">
        <v>22</v>
      </c>
      <c r="E428" s="62" t="s">
        <v>69</v>
      </c>
      <c r="F428" s="51">
        <v>200</v>
      </c>
      <c r="G428" s="51">
        <v>1</v>
      </c>
      <c r="H428" s="51"/>
      <c r="I428" s="51">
        <v>31</v>
      </c>
      <c r="J428" s="51">
        <v>65</v>
      </c>
      <c r="K428" s="52">
        <v>241</v>
      </c>
      <c r="L428" s="51">
        <v>16.55</v>
      </c>
    </row>
    <row r="429" spans="1:12" ht="15">
      <c r="A429" s="25"/>
      <c r="B429" s="16"/>
      <c r="C429" s="11"/>
      <c r="D429" s="7" t="s">
        <v>23</v>
      </c>
      <c r="E429" s="62" t="s">
        <v>51</v>
      </c>
      <c r="F429" s="51">
        <v>30</v>
      </c>
      <c r="G429" s="51">
        <v>2</v>
      </c>
      <c r="H429" s="51"/>
      <c r="I429" s="51">
        <v>14</v>
      </c>
      <c r="J429" s="51">
        <v>80</v>
      </c>
      <c r="K429" s="52"/>
      <c r="L429" s="51">
        <v>2.61</v>
      </c>
    </row>
    <row r="430" spans="1:12" ht="15">
      <c r="A430" s="25"/>
      <c r="B430" s="16"/>
      <c r="C430" s="11"/>
      <c r="D430" s="7" t="s">
        <v>24</v>
      </c>
      <c r="E430" s="60" t="s">
        <v>49</v>
      </c>
      <c r="F430" s="51">
        <v>100</v>
      </c>
      <c r="G430" s="51"/>
      <c r="H430" s="51"/>
      <c r="I430" s="51">
        <v>10</v>
      </c>
      <c r="J430" s="51">
        <v>47</v>
      </c>
      <c r="K430" s="52">
        <v>231</v>
      </c>
      <c r="L430" s="51">
        <v>9.69</v>
      </c>
    </row>
    <row r="431" spans="1:12" ht="15">
      <c r="A431" s="25"/>
      <c r="B431" s="16"/>
      <c r="C431" s="11"/>
      <c r="D431" s="6"/>
      <c r="E431" s="62" t="s">
        <v>47</v>
      </c>
      <c r="F431" s="51">
        <v>20</v>
      </c>
      <c r="G431" s="51">
        <v>1</v>
      </c>
      <c r="H431" s="51"/>
      <c r="I431" s="51">
        <v>7</v>
      </c>
      <c r="J431" s="51">
        <v>52</v>
      </c>
      <c r="K431" s="52"/>
      <c r="L431" s="51">
        <v>2.09</v>
      </c>
    </row>
    <row r="432" spans="1:12" ht="15">
      <c r="A432" s="25"/>
      <c r="B432" s="16"/>
      <c r="C432" s="11"/>
      <c r="D432" s="6"/>
      <c r="E432" s="6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590</v>
      </c>
      <c r="G433" s="21">
        <f t="shared" ref="G433" si="284">SUM(G426:G432)</f>
        <v>21</v>
      </c>
      <c r="H433" s="21">
        <f t="shared" ref="H433" si="285">SUM(H426:H432)</f>
        <v>21</v>
      </c>
      <c r="I433" s="21">
        <f t="shared" ref="I433" si="286">SUM(I426:I432)</f>
        <v>91</v>
      </c>
      <c r="J433" s="21">
        <f t="shared" ref="J433" si="287">SUM(J426:J432)</f>
        <v>585</v>
      </c>
      <c r="K433" s="27"/>
      <c r="L433" s="21">
        <f>SUM(L426:L432)</f>
        <v>74.820000000000007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6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88">SUM(G434:G436)</f>
        <v>0</v>
      </c>
      <c r="H437" s="21">
        <f t="shared" ref="H437" si="289">SUM(H434:H436)</f>
        <v>0</v>
      </c>
      <c r="I437" s="21">
        <f t="shared" ref="I437" si="290">SUM(I434:I436)</f>
        <v>0</v>
      </c>
      <c r="J437" s="21">
        <f t="shared" ref="J437" si="291">SUM(J434:J436)</f>
        <v>0</v>
      </c>
      <c r="K437" s="27"/>
      <c r="L437" s="21">
        <f t="shared" ref="L437" ca="1" si="29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62" t="s">
        <v>81</v>
      </c>
      <c r="F439" s="51">
        <v>250</v>
      </c>
      <c r="G439" s="51">
        <v>2</v>
      </c>
      <c r="H439" s="51">
        <v>5</v>
      </c>
      <c r="I439" s="51">
        <v>10</v>
      </c>
      <c r="J439" s="51">
        <v>121</v>
      </c>
      <c r="K439" s="52">
        <v>73</v>
      </c>
      <c r="L439" s="51">
        <v>11.01</v>
      </c>
    </row>
    <row r="440" spans="1:12" ht="15">
      <c r="A440" s="25"/>
      <c r="B440" s="16"/>
      <c r="C440" s="11"/>
      <c r="D440" s="7" t="s">
        <v>29</v>
      </c>
      <c r="E440" s="62" t="s">
        <v>78</v>
      </c>
      <c r="F440" s="51">
        <v>90</v>
      </c>
      <c r="G440" s="51">
        <v>23</v>
      </c>
      <c r="H440" s="51">
        <v>6</v>
      </c>
      <c r="I440" s="51">
        <v>5</v>
      </c>
      <c r="J440" s="51">
        <v>255</v>
      </c>
      <c r="K440" s="52">
        <v>157</v>
      </c>
      <c r="L440" s="51">
        <v>42.23</v>
      </c>
    </row>
    <row r="441" spans="1:12" ht="15">
      <c r="A441" s="25"/>
      <c r="B441" s="16"/>
      <c r="C441" s="11"/>
      <c r="D441" s="7" t="s">
        <v>30</v>
      </c>
      <c r="E441" s="62" t="s">
        <v>79</v>
      </c>
      <c r="F441" s="51">
        <v>150</v>
      </c>
      <c r="G441" s="51">
        <v>4</v>
      </c>
      <c r="H441" s="51">
        <v>8</v>
      </c>
      <c r="I441" s="51">
        <v>24</v>
      </c>
      <c r="J441" s="51">
        <v>150</v>
      </c>
      <c r="K441" s="52">
        <v>89</v>
      </c>
      <c r="L441" s="51">
        <v>12.1</v>
      </c>
    </row>
    <row r="442" spans="1:12" ht="15">
      <c r="A442" s="25"/>
      <c r="B442" s="16"/>
      <c r="C442" s="11"/>
      <c r="D442" s="7" t="s">
        <v>31</v>
      </c>
      <c r="E442" s="62" t="s">
        <v>61</v>
      </c>
      <c r="F442" s="51">
        <v>200</v>
      </c>
      <c r="G442" s="51"/>
      <c r="H442" s="51"/>
      <c r="I442" s="51">
        <v>10</v>
      </c>
      <c r="J442" s="51">
        <v>43</v>
      </c>
      <c r="K442" s="52">
        <v>261</v>
      </c>
      <c r="L442" s="51">
        <v>4.8899999999999997</v>
      </c>
    </row>
    <row r="443" spans="1:12" ht="15">
      <c r="A443" s="25"/>
      <c r="B443" s="16"/>
      <c r="C443" s="11"/>
      <c r="D443" s="7" t="s">
        <v>32</v>
      </c>
      <c r="E443" s="62" t="s">
        <v>51</v>
      </c>
      <c r="F443" s="51">
        <v>50</v>
      </c>
      <c r="G443" s="51">
        <v>4</v>
      </c>
      <c r="H443" s="51">
        <v>1</v>
      </c>
      <c r="I443" s="51">
        <v>24</v>
      </c>
      <c r="J443" s="51">
        <v>133</v>
      </c>
      <c r="K443" s="52"/>
      <c r="L443" s="51">
        <v>4.2699999999999996</v>
      </c>
    </row>
    <row r="444" spans="1:12" ht="15">
      <c r="A444" s="25"/>
      <c r="B444" s="16"/>
      <c r="C444" s="11"/>
      <c r="D444" s="7" t="s">
        <v>33</v>
      </c>
      <c r="E444" s="62" t="s">
        <v>47</v>
      </c>
      <c r="F444" s="51">
        <v>20</v>
      </c>
      <c r="G444" s="51">
        <v>1</v>
      </c>
      <c r="H444" s="51"/>
      <c r="I444" s="51">
        <v>7</v>
      </c>
      <c r="J444" s="51">
        <v>52</v>
      </c>
      <c r="K444" s="52"/>
      <c r="L444" s="51">
        <v>2.09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293">SUM(G438:G446)</f>
        <v>34</v>
      </c>
      <c r="H447" s="21">
        <f t="shared" ref="H447" si="294">SUM(H438:H446)</f>
        <v>20</v>
      </c>
      <c r="I447" s="21">
        <f t="shared" ref="I447" si="295">SUM(I438:I446)</f>
        <v>80</v>
      </c>
      <c r="J447" s="21">
        <f t="shared" ref="J447" si="296">SUM(J438:J446)</f>
        <v>754</v>
      </c>
      <c r="K447" s="27"/>
      <c r="L447" s="21">
        <f>SUM(L438:L446)</f>
        <v>76.589999999999989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97">SUM(G448:G451)</f>
        <v>0</v>
      </c>
      <c r="H452" s="21">
        <f t="shared" ref="H452" si="298">SUM(H448:H451)</f>
        <v>0</v>
      </c>
      <c r="I452" s="21">
        <f t="shared" ref="I452" si="299">SUM(I448:I451)</f>
        <v>0</v>
      </c>
      <c r="J452" s="21">
        <f t="shared" ref="J452" si="300">SUM(J448:J451)</f>
        <v>0</v>
      </c>
      <c r="K452" s="27"/>
      <c r="L452" s="21"/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1">SUM(G453:G458)</f>
        <v>0</v>
      </c>
      <c r="H459" s="21">
        <f t="shared" ref="H459" si="302">SUM(H453:H458)</f>
        <v>0</v>
      </c>
      <c r="I459" s="21">
        <f t="shared" ref="I459" si="303">SUM(I453:I458)</f>
        <v>0</v>
      </c>
      <c r="J459" s="21">
        <f t="shared" ref="J459" si="304">SUM(J453:J458)</f>
        <v>0</v>
      </c>
      <c r="K459" s="27"/>
      <c r="L459" s="21">
        <f t="shared" ref="L459" ca="1" si="30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06">SUM(G460:G465)</f>
        <v>0</v>
      </c>
      <c r="H466" s="21">
        <f t="shared" ref="H466" si="307">SUM(H460:H465)</f>
        <v>0</v>
      </c>
      <c r="I466" s="21">
        <f t="shared" ref="I466" si="308">SUM(I460:I465)</f>
        <v>0</v>
      </c>
      <c r="J466" s="21">
        <f t="shared" ref="J466" si="309">SUM(J460:J465)</f>
        <v>0</v>
      </c>
      <c r="K466" s="27"/>
      <c r="L466" s="21">
        <f t="shared" ref="L466" ca="1" si="31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1350</v>
      </c>
      <c r="G467" s="34">
        <f t="shared" ref="G467" si="311">G433+G437+G447+G452+G459+G466</f>
        <v>55</v>
      </c>
      <c r="H467" s="34">
        <f t="shared" ref="H467" si="312">H433+H437+H447+H452+H459+H466</f>
        <v>41</v>
      </c>
      <c r="I467" s="34">
        <f t="shared" ref="I467" si="313">I433+I437+I447+I452+I459+I466</f>
        <v>171</v>
      </c>
      <c r="J467" s="34">
        <f t="shared" ref="J467" si="314">J433+J437+J447+J452+J459+J466</f>
        <v>1339</v>
      </c>
      <c r="K467" s="35"/>
      <c r="L467" s="34">
        <f>SUM(L433+L447)</f>
        <v>151.41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6" t="s">
        <v>60</v>
      </c>
      <c r="F468" s="48">
        <v>200</v>
      </c>
      <c r="G468" s="48">
        <v>6</v>
      </c>
      <c r="H468" s="48">
        <v>8</v>
      </c>
      <c r="I468" s="48">
        <v>32</v>
      </c>
      <c r="J468" s="48">
        <v>230</v>
      </c>
      <c r="K468" s="49">
        <v>117</v>
      </c>
      <c r="L468" s="48">
        <v>24.58</v>
      </c>
    </row>
    <row r="469" spans="1:12" ht="15.75" thickBot="1">
      <c r="A469" s="25"/>
      <c r="B469" s="16"/>
      <c r="C469" s="11"/>
      <c r="D469" s="6"/>
      <c r="E469" s="61" t="s">
        <v>57</v>
      </c>
      <c r="F469" s="51">
        <v>40</v>
      </c>
      <c r="G469" s="51">
        <v>5</v>
      </c>
      <c r="H469" s="51">
        <v>5</v>
      </c>
      <c r="I469" s="51"/>
      <c r="J469" s="51">
        <v>63</v>
      </c>
      <c r="K469" s="52">
        <v>143</v>
      </c>
      <c r="L469" s="51">
        <v>11.83</v>
      </c>
    </row>
    <row r="470" spans="1:12" ht="15">
      <c r="A470" s="25"/>
      <c r="B470" s="16"/>
      <c r="C470" s="11"/>
      <c r="D470" s="7" t="s">
        <v>22</v>
      </c>
      <c r="E470" s="60" t="s">
        <v>46</v>
      </c>
      <c r="F470" s="51">
        <v>200</v>
      </c>
      <c r="G470" s="51">
        <v>4</v>
      </c>
      <c r="H470" s="51">
        <v>5</v>
      </c>
      <c r="I470" s="51">
        <v>18</v>
      </c>
      <c r="J470" s="51">
        <v>123</v>
      </c>
      <c r="K470" s="52">
        <v>226</v>
      </c>
      <c r="L470" s="51">
        <v>15.73</v>
      </c>
    </row>
    <row r="471" spans="1:12" ht="15">
      <c r="A471" s="25"/>
      <c r="B471" s="16"/>
      <c r="C471" s="11"/>
      <c r="D471" s="7" t="s">
        <v>23</v>
      </c>
      <c r="E471" s="62" t="s">
        <v>47</v>
      </c>
      <c r="F471" s="51">
        <v>20</v>
      </c>
      <c r="G471" s="51">
        <v>1</v>
      </c>
      <c r="H471" s="51"/>
      <c r="I471" s="51">
        <v>7</v>
      </c>
      <c r="J471" s="51">
        <v>52</v>
      </c>
      <c r="K471" s="52"/>
      <c r="L471" s="51">
        <v>2.09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60" t="s">
        <v>48</v>
      </c>
      <c r="F473" s="51">
        <v>50</v>
      </c>
      <c r="G473" s="51">
        <v>5</v>
      </c>
      <c r="H473" s="51">
        <v>7</v>
      </c>
      <c r="I473" s="51">
        <v>15</v>
      </c>
      <c r="J473" s="51">
        <v>157</v>
      </c>
      <c r="K473" s="52">
        <v>3</v>
      </c>
      <c r="L473" s="51">
        <v>14.67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15">SUM(G468:G474)</f>
        <v>21</v>
      </c>
      <c r="H475" s="21">
        <f t="shared" ref="H475" si="316">SUM(H468:H474)</f>
        <v>25</v>
      </c>
      <c r="I475" s="21">
        <f t="shared" ref="I475" si="317">SUM(I468:I474)</f>
        <v>72</v>
      </c>
      <c r="J475" s="21">
        <f t="shared" ref="J475" si="318">SUM(J468:J474)</f>
        <v>625</v>
      </c>
      <c r="K475" s="27"/>
      <c r="L475" s="21">
        <f t="shared" ref="L475:L517" si="319">SUM(L468:L474)</f>
        <v>68.900000000000006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0">SUM(G476:G478)</f>
        <v>0</v>
      </c>
      <c r="H479" s="21">
        <f t="shared" ref="H479" si="321">SUM(H476:H478)</f>
        <v>0</v>
      </c>
      <c r="I479" s="21">
        <f t="shared" ref="I479" si="322">SUM(I476:I478)</f>
        <v>0</v>
      </c>
      <c r="J479" s="21">
        <f t="shared" ref="J479" si="323">SUM(J476:J478)</f>
        <v>0</v>
      </c>
      <c r="K479" s="27"/>
      <c r="L479" s="21">
        <f t="shared" ref="L479" ca="1" si="324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62" t="s">
        <v>88</v>
      </c>
      <c r="F481" s="51">
        <v>250</v>
      </c>
      <c r="G481" s="51">
        <v>5</v>
      </c>
      <c r="H481" s="51">
        <v>3</v>
      </c>
      <c r="I481" s="51">
        <v>22</v>
      </c>
      <c r="J481" s="51">
        <v>131</v>
      </c>
      <c r="K481" s="52">
        <v>78</v>
      </c>
      <c r="L481" s="51">
        <v>10.89</v>
      </c>
    </row>
    <row r="482" spans="1:12" ht="15">
      <c r="A482" s="25"/>
      <c r="B482" s="16"/>
      <c r="C482" s="11"/>
      <c r="D482" s="7" t="s">
        <v>29</v>
      </c>
      <c r="E482" s="62" t="s">
        <v>66</v>
      </c>
      <c r="F482" s="51">
        <v>90</v>
      </c>
      <c r="G482" s="51">
        <v>14</v>
      </c>
      <c r="H482" s="51">
        <v>17</v>
      </c>
      <c r="I482" s="51">
        <v>7</v>
      </c>
      <c r="J482" s="51">
        <v>168</v>
      </c>
      <c r="K482" s="52">
        <v>198</v>
      </c>
      <c r="L482" s="51">
        <v>28.76</v>
      </c>
    </row>
    <row r="483" spans="1:12" ht="15">
      <c r="A483" s="25"/>
      <c r="B483" s="16"/>
      <c r="C483" s="11"/>
      <c r="D483" s="7" t="s">
        <v>30</v>
      </c>
      <c r="E483" s="62" t="s">
        <v>72</v>
      </c>
      <c r="F483" s="51">
        <v>150</v>
      </c>
      <c r="G483" s="51">
        <v>5</v>
      </c>
      <c r="H483" s="51">
        <v>9</v>
      </c>
      <c r="I483" s="51">
        <v>30</v>
      </c>
      <c r="J483" s="51">
        <v>213</v>
      </c>
      <c r="K483" s="52">
        <v>137</v>
      </c>
      <c r="L483" s="51">
        <v>8.41</v>
      </c>
    </row>
    <row r="484" spans="1:12" ht="15">
      <c r="A484" s="25"/>
      <c r="B484" s="16"/>
      <c r="C484" s="11"/>
      <c r="D484" s="7" t="s">
        <v>31</v>
      </c>
      <c r="E484" s="62" t="s">
        <v>68</v>
      </c>
      <c r="F484" s="51">
        <v>200</v>
      </c>
      <c r="G484" s="51"/>
      <c r="H484" s="51"/>
      <c r="I484" s="51">
        <v>28</v>
      </c>
      <c r="J484" s="51">
        <v>114</v>
      </c>
      <c r="K484" s="52">
        <v>236</v>
      </c>
      <c r="L484" s="51">
        <v>15.69</v>
      </c>
    </row>
    <row r="485" spans="1:12" ht="15">
      <c r="A485" s="25"/>
      <c r="B485" s="16"/>
      <c r="C485" s="11"/>
      <c r="D485" s="7" t="s">
        <v>32</v>
      </c>
      <c r="E485" s="62" t="s">
        <v>51</v>
      </c>
      <c r="F485" s="51">
        <v>50</v>
      </c>
      <c r="G485" s="51">
        <v>4</v>
      </c>
      <c r="H485" s="51">
        <v>1</v>
      </c>
      <c r="I485" s="51">
        <v>24</v>
      </c>
      <c r="J485" s="51">
        <v>133</v>
      </c>
      <c r="K485" s="52"/>
      <c r="L485" s="51">
        <v>4.2699999999999996</v>
      </c>
    </row>
    <row r="486" spans="1:12" ht="15">
      <c r="A486" s="25"/>
      <c r="B486" s="16"/>
      <c r="C486" s="11"/>
      <c r="D486" s="7" t="s">
        <v>33</v>
      </c>
      <c r="E486" s="62" t="s">
        <v>47</v>
      </c>
      <c r="F486" s="51">
        <v>20</v>
      </c>
      <c r="G486" s="51">
        <v>1</v>
      </c>
      <c r="H486" s="51"/>
      <c r="I486" s="51">
        <v>7</v>
      </c>
      <c r="J486" s="51">
        <v>52</v>
      </c>
      <c r="K486" s="52"/>
      <c r="L486" s="51">
        <v>2.09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25">SUM(G480:G488)</f>
        <v>29</v>
      </c>
      <c r="H489" s="21">
        <f t="shared" ref="H489" si="326">SUM(H480:H488)</f>
        <v>30</v>
      </c>
      <c r="I489" s="21">
        <f t="shared" ref="I489" si="327">SUM(I480:I488)</f>
        <v>118</v>
      </c>
      <c r="J489" s="21">
        <f t="shared" ref="J489" si="328">SUM(J480:J488)</f>
        <v>811</v>
      </c>
      <c r="K489" s="27"/>
      <c r="L489" s="21">
        <f>SUM(L480:L488)</f>
        <v>70.11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9">SUM(G490:G493)</f>
        <v>0</v>
      </c>
      <c r="H494" s="21">
        <f t="shared" ref="H494" si="330">SUM(H490:H493)</f>
        <v>0</v>
      </c>
      <c r="I494" s="21">
        <f t="shared" ref="I494" si="331">SUM(I490:I493)</f>
        <v>0</v>
      </c>
      <c r="J494" s="21">
        <f t="shared" ref="J494" si="332">SUM(J490:J493)</f>
        <v>0</v>
      </c>
      <c r="K494" s="27"/>
      <c r="L494" s="21"/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3">SUM(G495:G500)</f>
        <v>0</v>
      </c>
      <c r="H501" s="21">
        <f t="shared" ref="H501" si="334">SUM(H495:H500)</f>
        <v>0</v>
      </c>
      <c r="I501" s="21">
        <f t="shared" ref="I501" si="335">SUM(I495:I500)</f>
        <v>0</v>
      </c>
      <c r="J501" s="21">
        <f t="shared" ref="J501" si="336">SUM(J495:J500)</f>
        <v>0</v>
      </c>
      <c r="K501" s="27"/>
      <c r="L501" s="21">
        <f t="shared" ref="L501" ca="1" si="33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8">SUM(G502:G507)</f>
        <v>0</v>
      </c>
      <c r="H508" s="21">
        <f t="shared" ref="H508" si="339">SUM(H502:H507)</f>
        <v>0</v>
      </c>
      <c r="I508" s="21">
        <f t="shared" ref="I508" si="340">SUM(I502:I507)</f>
        <v>0</v>
      </c>
      <c r="J508" s="21">
        <f t="shared" ref="J508" si="341">SUM(J502:J507)</f>
        <v>0</v>
      </c>
      <c r="K508" s="27"/>
      <c r="L508" s="21">
        <f t="shared" ref="L508" ca="1" si="34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1270</v>
      </c>
      <c r="G509" s="34">
        <f t="shared" ref="G509" si="343">G475+G479+G489+G494+G501+G508</f>
        <v>50</v>
      </c>
      <c r="H509" s="34">
        <f t="shared" ref="H509" si="344">H475+H479+H489+H494+H501+H508</f>
        <v>55</v>
      </c>
      <c r="I509" s="34">
        <f t="shared" ref="I509" si="345">I475+I479+I489+I494+I501+I508</f>
        <v>190</v>
      </c>
      <c r="J509" s="34">
        <f t="shared" ref="J509" si="346">J475+J479+J489+J494+J501+J508</f>
        <v>1436</v>
      </c>
      <c r="K509" s="35"/>
      <c r="L509" s="34">
        <f>SUM(L475+L489)</f>
        <v>139.01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47">SUM(G510:G516)</f>
        <v>0</v>
      </c>
      <c r="H517" s="21">
        <f t="shared" ref="H517" si="348">SUM(H510:H516)</f>
        <v>0</v>
      </c>
      <c r="I517" s="21">
        <f t="shared" ref="I517" si="349">SUM(I510:I516)</f>
        <v>0</v>
      </c>
      <c r="J517" s="21">
        <f t="shared" ref="J517" si="350">SUM(J510:J516)</f>
        <v>0</v>
      </c>
      <c r="K517" s="27"/>
      <c r="L517" s="21">
        <f t="shared" si="319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1">SUM(G518:G520)</f>
        <v>0</v>
      </c>
      <c r="H521" s="21">
        <f t="shared" ref="H521" si="352">SUM(H518:H520)</f>
        <v>0</v>
      </c>
      <c r="I521" s="21">
        <f t="shared" ref="I521" si="353">SUM(I518:I520)</f>
        <v>0</v>
      </c>
      <c r="J521" s="21">
        <f t="shared" ref="J521" si="354">SUM(J518:J520)</f>
        <v>0</v>
      </c>
      <c r="K521" s="27"/>
      <c r="L521" s="21">
        <f t="shared" ref="L521" ca="1" si="355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56">SUM(G522:G530)</f>
        <v>0</v>
      </c>
      <c r="H531" s="21">
        <f t="shared" ref="H531" si="357">SUM(H522:H530)</f>
        <v>0</v>
      </c>
      <c r="I531" s="21">
        <f t="shared" ref="I531" si="358">SUM(I522:I530)</f>
        <v>0</v>
      </c>
      <c r="J531" s="21">
        <f t="shared" ref="J531" si="359">SUM(J522:J530)</f>
        <v>0</v>
      </c>
      <c r="K531" s="27"/>
      <c r="L531" s="21">
        <f t="shared" ref="L531" ca="1" si="360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1">SUM(G532:G535)</f>
        <v>0</v>
      </c>
      <c r="H536" s="21">
        <f t="shared" ref="H536" si="362">SUM(H532:H535)</f>
        <v>0</v>
      </c>
      <c r="I536" s="21">
        <f t="shared" ref="I536" si="363">SUM(I532:I535)</f>
        <v>0</v>
      </c>
      <c r="J536" s="21">
        <f t="shared" ref="J536" si="364">SUM(J532:J535)</f>
        <v>0</v>
      </c>
      <c r="K536" s="27"/>
      <c r="L536" s="21">
        <f t="shared" ref="L536" ca="1" si="36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66">SUM(G537:G542)</f>
        <v>0</v>
      </c>
      <c r="H543" s="21">
        <f t="shared" ref="H543" si="367">SUM(H537:H542)</f>
        <v>0</v>
      </c>
      <c r="I543" s="21">
        <f t="shared" ref="I543" si="368">SUM(I537:I542)</f>
        <v>0</v>
      </c>
      <c r="J543" s="21">
        <f t="shared" ref="J543" si="369">SUM(J537:J542)</f>
        <v>0</v>
      </c>
      <c r="K543" s="27"/>
      <c r="L543" s="21">
        <f t="shared" ref="L543" ca="1" si="37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1">SUM(G544:G549)</f>
        <v>0</v>
      </c>
      <c r="H550" s="21">
        <f t="shared" ref="H550" si="372">SUM(H544:H549)</f>
        <v>0</v>
      </c>
      <c r="I550" s="21">
        <f t="shared" ref="I550" si="373">SUM(I544:I549)</f>
        <v>0</v>
      </c>
      <c r="J550" s="21">
        <f t="shared" ref="J550" si="374">SUM(J544:J549)</f>
        <v>0</v>
      </c>
      <c r="K550" s="27"/>
      <c r="L550" s="21">
        <f t="shared" ref="L550" ca="1" si="37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0</v>
      </c>
      <c r="G551" s="34">
        <f t="shared" ref="G551" si="376">G517+G521+G531+G536+G543+G550</f>
        <v>0</v>
      </c>
      <c r="H551" s="34">
        <f t="shared" ref="H551" si="377">H517+H521+H531+H536+H543+H550</f>
        <v>0</v>
      </c>
      <c r="I551" s="34">
        <f t="shared" ref="I551" si="378">I517+I521+I531+I536+I543+I550</f>
        <v>0</v>
      </c>
      <c r="J551" s="34">
        <f t="shared" ref="J551" si="379">J517+J521+J531+J536+J543+J550</f>
        <v>0</v>
      </c>
      <c r="K551" s="35"/>
      <c r="L551" s="34">
        <f t="shared" ref="L551" ca="1" si="38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1">SUM(G552:G558)</f>
        <v>0</v>
      </c>
      <c r="H559" s="21">
        <f t="shared" ref="H559" si="382">SUM(H552:H558)</f>
        <v>0</v>
      </c>
      <c r="I559" s="21">
        <f t="shared" ref="I559" si="383">SUM(I552:I558)</f>
        <v>0</v>
      </c>
      <c r="J559" s="21">
        <f t="shared" ref="J559" si="384">SUM(J552:J558)</f>
        <v>0</v>
      </c>
      <c r="K559" s="27"/>
      <c r="L559" s="21">
        <f t="shared" ref="L559" si="38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86">SUM(G560:G562)</f>
        <v>0</v>
      </c>
      <c r="H563" s="21">
        <f t="shared" ref="H563" si="387">SUM(H560:H562)</f>
        <v>0</v>
      </c>
      <c r="I563" s="21">
        <f t="shared" ref="I563" si="388">SUM(I560:I562)</f>
        <v>0</v>
      </c>
      <c r="J563" s="21">
        <f t="shared" ref="J563" si="389">SUM(J560:J562)</f>
        <v>0</v>
      </c>
      <c r="K563" s="27"/>
      <c r="L563" s="21">
        <f t="shared" ref="L563" ca="1" si="39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1">SUM(G564:G572)</f>
        <v>0</v>
      </c>
      <c r="H573" s="21">
        <f t="shared" ref="H573" si="392">SUM(H564:H572)</f>
        <v>0</v>
      </c>
      <c r="I573" s="21">
        <f t="shared" ref="I573" si="393">SUM(I564:I572)</f>
        <v>0</v>
      </c>
      <c r="J573" s="21">
        <f t="shared" ref="J573" si="394">SUM(J564:J572)</f>
        <v>0</v>
      </c>
      <c r="K573" s="27"/>
      <c r="L573" s="21">
        <f t="shared" ref="L573" ca="1" si="39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96">SUM(G574:G577)</f>
        <v>0</v>
      </c>
      <c r="H578" s="21">
        <f t="shared" ref="H578" si="397">SUM(H574:H577)</f>
        <v>0</v>
      </c>
      <c r="I578" s="21">
        <f t="shared" ref="I578" si="398">SUM(I574:I577)</f>
        <v>0</v>
      </c>
      <c r="J578" s="21">
        <f t="shared" ref="J578" si="399">SUM(J574:J577)</f>
        <v>0</v>
      </c>
      <c r="K578" s="27"/>
      <c r="L578" s="21">
        <f t="shared" ref="L578" ca="1" si="40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1">SUM(G579:G584)</f>
        <v>0</v>
      </c>
      <c r="H585" s="21">
        <f t="shared" ref="H585" si="402">SUM(H579:H584)</f>
        <v>0</v>
      </c>
      <c r="I585" s="21">
        <f t="shared" ref="I585" si="403">SUM(I579:I584)</f>
        <v>0</v>
      </c>
      <c r="J585" s="21">
        <f t="shared" ref="J585" si="404">SUM(J579:J584)</f>
        <v>0</v>
      </c>
      <c r="K585" s="27"/>
      <c r="L585" s="21">
        <f t="shared" ref="L585" ca="1" si="40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06">SUM(G586:G591)</f>
        <v>0</v>
      </c>
      <c r="H592" s="21">
        <f t="shared" ref="H592" si="407">SUM(H586:H591)</f>
        <v>0</v>
      </c>
      <c r="I592" s="21">
        <f t="shared" ref="I592" si="408">SUM(I586:I591)</f>
        <v>0</v>
      </c>
      <c r="J592" s="21">
        <f t="shared" ref="J592" si="409">SUM(J586:J591)</f>
        <v>0</v>
      </c>
      <c r="K592" s="27"/>
      <c r="L592" s="21">
        <f t="shared" ref="L592" ca="1" si="410">SUM(L586:L594)</f>
        <v>0</v>
      </c>
    </row>
    <row r="593" spans="1:12" ht="1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11">G559+G563+G573+G578+G585+G592</f>
        <v>0</v>
      </c>
      <c r="H593" s="40">
        <f t="shared" ref="H593" si="412">H559+H563+H573+H578+H585+H592</f>
        <v>0</v>
      </c>
      <c r="I593" s="40">
        <f t="shared" ref="I593" si="413">I559+I563+I573+I578+I585+I592</f>
        <v>0</v>
      </c>
      <c r="J593" s="40">
        <f t="shared" ref="J593" si="414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1306.5</v>
      </c>
      <c r="G594" s="42">
        <f t="shared" ref="G594:L594" si="41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50.5</v>
      </c>
      <c r="H594" s="42">
        <f t="shared" si="415"/>
        <v>49</v>
      </c>
      <c r="I594" s="42">
        <f t="shared" si="415"/>
        <v>185.8</v>
      </c>
      <c r="J594" s="42">
        <f t="shared" si="415"/>
        <v>1368.1860000000001</v>
      </c>
      <c r="K594" s="42"/>
      <c r="L594" s="75">
        <f>SUM(L13,L27,L55,L69,L97,L111,L139,L153,L181,L195,L307,L321,L349,L363,L391,L405,L433,L447,L475,L489,)</f>
        <v>1494.35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2024-09-09T11:38:42Z</dcterms:modified>
</cp:coreProperties>
</file>